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528" activeTab="1"/>
  </bookViews>
  <sheets>
    <sheet name="Принтеры формата А4" sheetId="1" r:id="rId1"/>
    <sheet name="Принтеры формата А3" sheetId="2" r:id="rId2"/>
    <sheet name="Формула для расчёта" sheetId="3" r:id="rId3"/>
  </sheets>
  <definedNames>
    <definedName name="_xlnm.Print_Area" localSheetId="1">'Принтеры формата А3'!$A$1:$H$174</definedName>
    <definedName name="_xlnm.Print_Area" localSheetId="0">'Принтеры формата А4'!$A$1:$AI$178</definedName>
  </definedNames>
  <calcPr fullCalcOnLoad="1"/>
</workbook>
</file>

<file path=xl/sharedStrings.xml><?xml version="1.0" encoding="utf-8"?>
<sst xmlns="http://schemas.openxmlformats.org/spreadsheetml/2006/main" count="320" uniqueCount="194">
  <si>
    <t>Производитель</t>
  </si>
  <si>
    <t>Модель</t>
  </si>
  <si>
    <t>Объём памяти, Мб</t>
  </si>
  <si>
    <t>Процессор, МГц</t>
  </si>
  <si>
    <t>Разрешение, dpi</t>
  </si>
  <si>
    <t>Лоток для бумаги, листов</t>
  </si>
  <si>
    <t>Максимальный объём печати, стр/мес</t>
  </si>
  <si>
    <t>Расчёт себестоимости эксплуатации</t>
  </si>
  <si>
    <t>Процент заполнения страницы</t>
  </si>
  <si>
    <t>Цена принтера, USD **</t>
  </si>
  <si>
    <t>* Учитывать при расчёте стоимость принтера:</t>
  </si>
  <si>
    <t>Скорость печати в цвете, стр/мин</t>
  </si>
  <si>
    <t>Скорость печати в ч/б, стр/мин</t>
  </si>
  <si>
    <t>Языки управления принтером</t>
  </si>
  <si>
    <t>Ресурс чёрного тонер-картриджа при поставке, стр</t>
  </si>
  <si>
    <t>Ресурс цветных тонер-картриджей при поставке, стр</t>
  </si>
  <si>
    <t>Стоимость чёрного тонер-картриджа, USD</t>
  </si>
  <si>
    <t>Ресурс чёрного тонер-картриджа, стр</t>
  </si>
  <si>
    <t>OKI</t>
  </si>
  <si>
    <t>C3200</t>
  </si>
  <si>
    <t>GDI</t>
  </si>
  <si>
    <t>1200x600</t>
  </si>
  <si>
    <t>Стоимость чёрного отдельного печатного барабана, USD</t>
  </si>
  <si>
    <t>Стоимость узла проявки изображения, USD</t>
  </si>
  <si>
    <t>Тонеры:</t>
  </si>
  <si>
    <t>Блоки проявки:</t>
  </si>
  <si>
    <t>Стоимость ремня переноса, USD</t>
  </si>
  <si>
    <t>Блок термического закрепления (печка):</t>
  </si>
  <si>
    <t>Стоимость девелопер-юнита для ч/б отпечатков, USD</t>
  </si>
  <si>
    <t>Ресурс девелопер-юнита для ч/б отпечатков, стр</t>
  </si>
  <si>
    <t>Стоимость девелопер-юнита для цветных отпечатков, USD</t>
  </si>
  <si>
    <t>Ресурс девелопер-юнита для цветных отпечатков, стр</t>
  </si>
  <si>
    <t>Стоимость печки, USD</t>
  </si>
  <si>
    <t>Ресурс печки, стр</t>
  </si>
  <si>
    <r>
      <t xml:space="preserve">Объём печати, страниц </t>
    </r>
    <r>
      <rPr>
        <sz val="10"/>
        <rFont val="Wingdings"/>
        <family val="0"/>
      </rPr>
      <t>Ê</t>
    </r>
  </si>
  <si>
    <t>Cyan</t>
  </si>
  <si>
    <t>Magenta</t>
  </si>
  <si>
    <t>Yellow</t>
  </si>
  <si>
    <t>Black</t>
  </si>
  <si>
    <t>Ресурс чёрного отдельного печатного барабана, стр</t>
  </si>
  <si>
    <t>Ресурс цветных отдельных печатных барабанов, стр</t>
  </si>
  <si>
    <t>Ресурс узла проявки изображения для ч/б отпечатков, стр</t>
  </si>
  <si>
    <t>Ресурс узла проявки изображения для цветных отпечатков, стр</t>
  </si>
  <si>
    <t>Стоимость цветного тонер-картриджа, USD</t>
  </si>
  <si>
    <t>Ресурс цветного тонер-картриджа, стр</t>
  </si>
  <si>
    <t>Стоимость цветного отдельного печатного барабана, USD</t>
  </si>
  <si>
    <t>Режим работы:</t>
  </si>
  <si>
    <t>Объём цветной печати, %</t>
  </si>
  <si>
    <t>Объём монохромной печати, %</t>
  </si>
  <si>
    <t>С5250n</t>
  </si>
  <si>
    <t>Ресурс принтера, стр (если не заявлен, то равен 500тыс. стр)</t>
  </si>
  <si>
    <t>Средняя стоимость одной копии при заданном режиме работы, ¢ *</t>
  </si>
  <si>
    <t>Средняя стоимость одной цветной копии, ¢ *</t>
  </si>
  <si>
    <t>Сердняя стоимость одной монохромной копии, ¢ *</t>
  </si>
  <si>
    <t>Стоимость печного масла/масляных роликов, USD</t>
  </si>
  <si>
    <t>Ресурс печного масла/масляных роликов, стр</t>
  </si>
  <si>
    <t>Бункер сбора отработки</t>
  </si>
  <si>
    <t>Стоимость бункера сбора отработки, USD</t>
  </si>
  <si>
    <t>Ресурс бункера сбора отработки, стр.</t>
  </si>
  <si>
    <t>Расчёт суммарных эксплуатационных затрат при заданном режиме работы, USD *</t>
  </si>
  <si>
    <t>Сравнение лазерных цветных принтеров формата А4</t>
  </si>
  <si>
    <t>С5450n</t>
  </si>
  <si>
    <t>PCL / PSE / SIDM</t>
  </si>
  <si>
    <t>Ресурс ремня переноса для цветной печати, стр</t>
  </si>
  <si>
    <t>Ресурс ремня переноса для монохромной печати, стр</t>
  </si>
  <si>
    <t>ПРИМЕЧАНИЯ:</t>
  </si>
  <si>
    <t>Цены на принтеры и расходные материалы взяты из прайс-листов официальных дилеров. Цены - розничные.</t>
  </si>
  <si>
    <r>
      <t xml:space="preserve">Примечания </t>
    </r>
    <r>
      <rPr>
        <b/>
        <sz val="12"/>
        <rFont val="Wingdings"/>
        <family val="0"/>
      </rPr>
      <t>Ê</t>
    </r>
  </si>
  <si>
    <t>C7350n</t>
  </si>
  <si>
    <t>При расчёте суммарных эксплуатационных затрат учитываются процент заполнения и режим работы</t>
  </si>
  <si>
    <t>Цены на принтеры и расходные материалы взяты из прайс-листов официальных дилеров. Цены - розничные для Москвы.</t>
  </si>
  <si>
    <t>PCL / PS3 / SIDM</t>
  </si>
  <si>
    <t>Hewlett-Packard</t>
  </si>
  <si>
    <t>CLJ2600</t>
  </si>
  <si>
    <t>CLJ3700</t>
  </si>
  <si>
    <t>CLJ3550</t>
  </si>
  <si>
    <t>CLJ3800</t>
  </si>
  <si>
    <t>CLJ4650</t>
  </si>
  <si>
    <t>CLJ4700</t>
  </si>
  <si>
    <t>CLJ2550L</t>
  </si>
  <si>
    <t>HP PCL 6 / PSE3</t>
  </si>
  <si>
    <t>600x600</t>
  </si>
  <si>
    <t>HP PCL 5e, 6 / PSE3 + PDF</t>
  </si>
  <si>
    <t>Ремни / блоки переноса:</t>
  </si>
  <si>
    <t>HP PCL 5e, 6 / PSE3</t>
  </si>
  <si>
    <t>Технология печати</t>
  </si>
  <si>
    <t>Однопроходная светодиодная</t>
  </si>
  <si>
    <t>Однопроходная лазерная</t>
  </si>
  <si>
    <t>4-проходная лазерная</t>
  </si>
  <si>
    <t>Xerox</t>
  </si>
  <si>
    <t>Phaser 6100</t>
  </si>
  <si>
    <t>Phaser 6300</t>
  </si>
  <si>
    <t>Phaser 6350</t>
  </si>
  <si>
    <t>Phaser 8550</t>
  </si>
  <si>
    <t>Формула расчёта стоимости владения цветными принтерами.</t>
  </si>
  <si>
    <t xml:space="preserve">Принтер: </t>
  </si>
  <si>
    <t>D$23*IF($C$69;1;0)</t>
  </si>
  <si>
    <t>D$23 - цена принтера</t>
  </si>
  <si>
    <t>$C$69 - проверка учёта цены принтера при расчёте. Если верно, то цена принтера учитывается.</t>
  </si>
  <si>
    <t>Чёрные картриджи для ч/б печати:</t>
  </si>
  <si>
    <t>D$27*IF(ROUNDUP(($A72-(D$13*5/$C$22))/(D$28*5/$C$22);0)&lt;0;0;ROUNDUP(($A72-(D$13*5/$C$22))/(D$28*5/$C$22);0))*$B$66/100</t>
  </si>
  <si>
    <t>Чёрные картриджи для цветной печати:</t>
  </si>
  <si>
    <t>D$27*IF(ROUNDUP(($A72-(D$13*5/$C$22))/(D$28*5/$C$22);0)&lt;0;0;ROUNDUP(($A72-(D$13*5/$C$22))/(D$28*5/$C$22);0))*$B$65/100</t>
  </si>
  <si>
    <t>D$27 - цена одного чёрного тонер-картриджа</t>
  </si>
  <si>
    <t>$A72 - текущий пробег принтера (объём печати)</t>
  </si>
  <si>
    <t>D$13 - ресурс чёрного тонер картриджа в комплекте поставки</t>
  </si>
  <si>
    <t>$C$22 - процент заполнения для чёрного</t>
  </si>
  <si>
    <t>D$28 - ресурс покупного чёрного тонер-картриджа</t>
  </si>
  <si>
    <t>Логика формулы: вычисляется необходимое для печати данного объёма количество картриджей, с учётом стартового тонера и с учётом заполнения страницы и умножается на стоимость одного покупного тонер-картриджа</t>
  </si>
  <si>
    <t>Чёрные картриджи для ч/б печати + Чёрные картриджи для цветной печати = просто чёрные картриджи, поэтому в общей форумле учитывается один раз, без коэффициентов режима работы</t>
  </si>
  <si>
    <t>Цветной CYAN:</t>
  </si>
  <si>
    <t>D$29*IF(ROUNDUP(($A72-(D$14*5/$C$19))/(D$30*5/$C$19);0)&lt;0;0;ROUNDUP(($A72-(D$14*5/$C$19))/(D$30*5/$C$19);0))*$B$65/100</t>
  </si>
  <si>
    <t>Цветной MAGENTA:</t>
  </si>
  <si>
    <t>D$29*IF(ROUNDUP(($A72-(D$14*5/$C$20))/(D$30*5/$C$20);0)&lt;0;0;ROUNDUP(($A72-(D$14*5/$C$20))/(D$30*5/$C$20);0))*$B$65/100</t>
  </si>
  <si>
    <t>Цветной YELLOW:</t>
  </si>
  <si>
    <t>D$29*IF(ROUNDUP(($A72-(D$14*5/$C$21))/(D$30*5/$C$21);0)&lt;0;0;ROUNDUP(($A72-(D$14*5/$C$21))/(D$30*5/$C$21);0))*$B$65/100</t>
  </si>
  <si>
    <t>Расчёт полностью аналогичен тому, как считается чёрный, только заполнение по каждому цвету берётся по отдельности из ячеек $C$19, $C$20 и $C$21. При учёте вклада цветных тонеров в общий объём печати учитывается режим работы: $B65 - процент цветных отпечатков в общем объёме печати</t>
  </si>
  <si>
    <t>Барабаны:</t>
  </si>
  <si>
    <t>Однопроходные:</t>
  </si>
  <si>
    <t>Чёрный при ч/б печати:</t>
  </si>
  <si>
    <t>D$33*ROUNDDOWN($A72/D$34;0)*$B$66/100</t>
  </si>
  <si>
    <t>Чёрный при цвет печати:</t>
  </si>
  <si>
    <t>D$33*ROUNDDOWN($A72/D$34;0)*$B$65/100</t>
  </si>
  <si>
    <t>Барабаны Однопроходные Чёрные при ч/б печати + Чёрные при цвет печати = просто чёрные барабаны, поэтому в общей форумле учитывается один раз, без коэффициентов режима работы</t>
  </si>
  <si>
    <t>D$33 - стоимость одного чёрного фотобарабана</t>
  </si>
  <si>
    <t>D$34 - ресурс одного чёрного барабана</t>
  </si>
  <si>
    <t>Расчитывается необходимое для печати данного объёма количество фотобарабанов и умножается на стоимость одного</t>
  </si>
  <si>
    <t>Цветные:</t>
  </si>
  <si>
    <t>D$35*ROUNDDOWN($A72/D$36;0)*3*$B$65/100</t>
  </si>
  <si>
    <t>При однопроходной печати используются 3 цветных фотобарабана, поэтому приведённая выше формула умножается на 3. Кроме того, цена цветных барабанов отличается от цены чёрного: D$35</t>
  </si>
  <si>
    <t>Моноблок при цвет. печати:</t>
  </si>
  <si>
    <t>D$37*ROUNDDOWN($A72/D$39;0)*$B$65/100</t>
  </si>
  <si>
    <t>Моноблок при ч/б печати:</t>
  </si>
  <si>
    <t>D$37*ROUNDDOWN($A72/D$38;0)*$B$66/100</t>
  </si>
  <si>
    <t>В связи с тем, что у многопроходных принтеров ресурс моноблочного печатного картриджа различен для ч/б и цветной печати, в итоговой формуле будут учтены оба режима с учётом коэффициентов режима работы.</t>
  </si>
  <si>
    <t>Девелопер при цвет. печати:</t>
  </si>
  <si>
    <t>D$42*ROUNDDOWN($A72/D$43;0)*$B$65/100</t>
  </si>
  <si>
    <t>Девелопер при ч/б печати:</t>
  </si>
  <si>
    <t>D$40*ROUNDDOWN($A72/D$41;0)*$B$66/100</t>
  </si>
  <si>
    <t>Ремень переноса при ч/б печати:</t>
  </si>
  <si>
    <t>D$46*ROUNDDOWN($A72/D$48;0)*$B$66/100</t>
  </si>
  <si>
    <t>Ремень переноса при цвет. печати:</t>
  </si>
  <si>
    <t>D$46*ROUNDDOWN($A72/D$47;0)*$B$65/100</t>
  </si>
  <si>
    <t>Печка:</t>
  </si>
  <si>
    <t>D$51*ROUNDDOWN($A72/D$52;0)</t>
  </si>
  <si>
    <t>Масло:</t>
  </si>
  <si>
    <t>D$53*ROUNDDOWN($A72/D$54;0)</t>
  </si>
  <si>
    <t>Отработка:</t>
  </si>
  <si>
    <t>D$57*ROUNDDOWN($A72/D$58;0)</t>
  </si>
  <si>
    <t xml:space="preserve">Во всех приведённых выше формулах текущий пробег делится на ресурс раходника, получается количество потребных для печати этого ресурса расходников и это количество умножается на их цену. </t>
  </si>
  <si>
    <t>В итоговой формуле все полученные значения складываются, для того, чтобы получить суммарные эксплуатационные затраты.</t>
  </si>
  <si>
    <t>===================================================</t>
  </si>
  <si>
    <t>Итоговая формула:</t>
  </si>
  <si>
    <t>D$23*IF($C$69;1;0)+D$27*IF(ROUNDUP(($A72-(D$13*5/$C$22))/(D$28*5/$C$22);0)&lt;0;0;ROUNDUP(($A72-(D$13*5/$C$22))/(D$28*5/$C$22);0))+D$29*IF(ROUNDUP(($A72-(D$14*5/$C$19))/(D$30*5/$C$19);0)&lt;0;0;ROUNDUP(($A72-(D$14*5/$C$19))/(D$30*5/$C$19);0))*$B$65/100+D$29*IF(ROUNDUP(($A72-(D$14*5/$C$20))/(D$30*5/$C$20);0)&lt;0;0;ROUNDUP(($A72-(D$14*5/$C$20))/(D$30*5/$C$20);0))*$B$65/100+D$29*IF(ROUNDUP(($A72-(D$14*5/$C$21))/(D$30*5/$C$21);0)&lt;0;0;ROUNDUP(($A72-(D$14*5/$C$21))/(D$30*5/$C$21);0))*$B$65/100+D$33*ROUNDDOWN($A72/D$34;0)+D$35*ROUNDDOWN($A72/D$36;0)*3*$B$65/100+D$37*ROUNDDOWN($A72/D$39;0)*$B$65/100+D$37*ROUNDDOWN($A72/D$38;0)*$B$66/100+D$42*ROUNDDOWN($A72/D$43;0)*$B$65/100+D$40*ROUNDDOWN($A72/D$41;0)*$B$66/100+D$46*ROUNDDOWN($A72/D$48;0)*$B$66/100+D$46*ROUNDDOWN($A72/D$47;0)*$B$65/100+D$51*ROUNDDOWN($A72/D$52;0)+D$53*ROUNDDOWN($A72/D$54;0)+D$57*ROUNDDOWN($A72/D$58;0)</t>
  </si>
  <si>
    <t>C9600</t>
  </si>
  <si>
    <t>С9800</t>
  </si>
  <si>
    <t xml:space="preserve">PCL / PS3 +PDF1.4 </t>
  </si>
  <si>
    <t>PCL / PS3 +PDF1.3 / SIDM</t>
  </si>
  <si>
    <t>1200x1200</t>
  </si>
  <si>
    <t>PCL5c / PS3</t>
  </si>
  <si>
    <t>2400IQ</t>
  </si>
  <si>
    <t>Твердо-чернильная</t>
  </si>
  <si>
    <t>Для неиспользуемых в данной модели расходных материалов необходимо указать стоимость 0 и ресурс 1</t>
  </si>
  <si>
    <t>Ресурс принтера, стр (если не заявлен, то равен 2 млн. стр)</t>
  </si>
  <si>
    <t>PCL6/ PCL5e (опц) PSE3</t>
  </si>
  <si>
    <t>PCL6/ PCL5e, PSE3 PDF-direct</t>
  </si>
  <si>
    <t>Konica-Minolta</t>
  </si>
  <si>
    <t>MC2350</t>
  </si>
  <si>
    <t>MC2400w</t>
  </si>
  <si>
    <t>MC5450</t>
  </si>
  <si>
    <t>MC2450</t>
  </si>
  <si>
    <t>PS3, PCL6</t>
  </si>
  <si>
    <t>2400x600</t>
  </si>
  <si>
    <t>н.д.</t>
  </si>
  <si>
    <t>PS3, PCL6, PDF-direct</t>
  </si>
  <si>
    <t>MC3100dn</t>
  </si>
  <si>
    <t>MC3300dn</t>
  </si>
  <si>
    <t>Samsung</t>
  </si>
  <si>
    <t>CLP510</t>
  </si>
  <si>
    <t>CLP550</t>
  </si>
  <si>
    <t>1200IQ</t>
  </si>
  <si>
    <t>Epson</t>
  </si>
  <si>
    <t>C1100</t>
  </si>
  <si>
    <t>C1900</t>
  </si>
  <si>
    <t>C2600</t>
  </si>
  <si>
    <t>C3000</t>
  </si>
  <si>
    <t>С4100</t>
  </si>
  <si>
    <t>C4200dn</t>
  </si>
  <si>
    <t>ESC/P2, ESC/Page, FX, IBM, PCL5E</t>
  </si>
  <si>
    <t>BizHub 450p</t>
  </si>
  <si>
    <t>C5600/5700 new</t>
  </si>
  <si>
    <t>C5800/5900 new</t>
  </si>
  <si>
    <t>C3300 new</t>
  </si>
  <si>
    <t>C8600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</si>
</sst>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name val="Wingdings"/>
      <family val="0"/>
    </font>
    <font>
      <sz val="8"/>
      <color indexed="12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0"/>
      <name val="Arial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name val="Wingdings"/>
      <family val="0"/>
    </font>
    <font>
      <b/>
      <sz val="11"/>
      <name val="Verdana"/>
      <family val="2"/>
    </font>
    <font>
      <b/>
      <sz val="11"/>
      <name val="Arial"/>
      <family val="0"/>
    </font>
    <font>
      <b/>
      <sz val="10"/>
      <color indexed="10"/>
      <name val="Verdana"/>
      <family val="2"/>
    </font>
    <font>
      <sz val="7"/>
      <name val="Verdana"/>
      <family val="2"/>
    </font>
    <font>
      <b/>
      <sz val="11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80"/>
  <sheetViews>
    <sheetView zoomScale="75" zoomScaleNormal="75" workbookViewId="0" topLeftCell="A1">
      <pane xSplit="3" ySplit="4" topLeftCell="D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9:E10"/>
    </sheetView>
  </sheetViews>
  <sheetFormatPr defaultColWidth="9.140625" defaultRowHeight="12.75"/>
  <cols>
    <col min="1" max="1" width="72.28125" style="1" customWidth="1"/>
    <col min="2" max="2" width="16.28125" style="1" customWidth="1"/>
    <col min="3" max="3" width="11.8515625" style="1" customWidth="1"/>
    <col min="4" max="78" width="15.7109375" style="7" customWidth="1"/>
    <col min="79" max="16384" width="9.140625" style="1" customWidth="1"/>
  </cols>
  <sheetData>
    <row r="1" spans="1:78" s="8" customFormat="1" ht="19.5">
      <c r="A1" s="44" t="s">
        <v>60</v>
      </c>
      <c r="B1" s="45"/>
      <c r="C1" s="4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</row>
    <row r="3" spans="1:78" s="10" customFormat="1" ht="18">
      <c r="A3" s="10" t="s">
        <v>0</v>
      </c>
      <c r="D3" s="38" t="s">
        <v>18</v>
      </c>
      <c r="E3" s="38"/>
      <c r="F3" s="38"/>
      <c r="G3" s="38"/>
      <c r="H3" s="38"/>
      <c r="I3" s="38"/>
      <c r="J3" s="38"/>
      <c r="K3" s="38" t="s">
        <v>72</v>
      </c>
      <c r="L3" s="38"/>
      <c r="M3" s="38"/>
      <c r="N3" s="38"/>
      <c r="O3" s="38"/>
      <c r="P3" s="38"/>
      <c r="Q3" s="38"/>
      <c r="R3" s="38" t="s">
        <v>89</v>
      </c>
      <c r="S3" s="38"/>
      <c r="T3" s="38"/>
      <c r="U3" s="38"/>
      <c r="V3" s="37" t="s">
        <v>166</v>
      </c>
      <c r="W3" s="37"/>
      <c r="X3" s="37"/>
      <c r="Y3" s="37"/>
      <c r="Z3" s="37"/>
      <c r="AA3" s="37"/>
      <c r="AB3" s="37" t="s">
        <v>177</v>
      </c>
      <c r="AC3" s="37"/>
      <c r="AD3" s="38" t="s">
        <v>181</v>
      </c>
      <c r="AE3" s="38"/>
      <c r="AF3" s="38"/>
      <c r="AG3" s="38"/>
      <c r="AH3" s="38"/>
      <c r="AI3" s="38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</row>
    <row r="4" spans="1:78" s="17" customFormat="1" ht="28.5">
      <c r="A4" s="17" t="s">
        <v>1</v>
      </c>
      <c r="B4" s="41" t="s">
        <v>67</v>
      </c>
      <c r="C4" s="41"/>
      <c r="D4" s="20" t="s">
        <v>19</v>
      </c>
      <c r="E4" s="36" t="s">
        <v>192</v>
      </c>
      <c r="F4" s="20" t="s">
        <v>49</v>
      </c>
      <c r="G4" s="20" t="s">
        <v>61</v>
      </c>
      <c r="H4" s="36" t="s">
        <v>190</v>
      </c>
      <c r="I4" s="36" t="s">
        <v>191</v>
      </c>
      <c r="J4" s="20" t="s">
        <v>68</v>
      </c>
      <c r="K4" s="20" t="s">
        <v>79</v>
      </c>
      <c r="L4" s="20" t="s">
        <v>73</v>
      </c>
      <c r="M4" s="20" t="s">
        <v>75</v>
      </c>
      <c r="N4" s="20" t="s">
        <v>74</v>
      </c>
      <c r="O4" s="20" t="s">
        <v>76</v>
      </c>
      <c r="P4" s="20" t="s">
        <v>77</v>
      </c>
      <c r="Q4" s="20" t="s">
        <v>78</v>
      </c>
      <c r="R4" s="20" t="s">
        <v>90</v>
      </c>
      <c r="S4" s="20" t="s">
        <v>93</v>
      </c>
      <c r="T4" s="20" t="s">
        <v>91</v>
      </c>
      <c r="U4" s="20" t="s">
        <v>92</v>
      </c>
      <c r="V4" s="20" t="s">
        <v>168</v>
      </c>
      <c r="W4" s="20" t="s">
        <v>170</v>
      </c>
      <c r="X4" s="20" t="s">
        <v>167</v>
      </c>
      <c r="Y4" s="20" t="s">
        <v>169</v>
      </c>
      <c r="Z4" s="20" t="s">
        <v>175</v>
      </c>
      <c r="AA4" s="20" t="s">
        <v>176</v>
      </c>
      <c r="AB4" s="20" t="s">
        <v>178</v>
      </c>
      <c r="AC4" s="20" t="s">
        <v>179</v>
      </c>
      <c r="AD4" s="20" t="s">
        <v>182</v>
      </c>
      <c r="AE4" s="20" t="s">
        <v>183</v>
      </c>
      <c r="AF4" s="20" t="s">
        <v>184</v>
      </c>
      <c r="AG4" s="20" t="s">
        <v>185</v>
      </c>
      <c r="AH4" s="20" t="s">
        <v>186</v>
      </c>
      <c r="AI4" s="20" t="s">
        <v>187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25" customFormat="1" ht="21.75">
      <c r="A5" s="1" t="s">
        <v>85</v>
      </c>
      <c r="B5" s="18"/>
      <c r="C5" s="18"/>
      <c r="D5" s="26" t="s">
        <v>86</v>
      </c>
      <c r="E5" s="26"/>
      <c r="F5" s="26" t="s">
        <v>86</v>
      </c>
      <c r="G5" s="26" t="s">
        <v>86</v>
      </c>
      <c r="H5" s="26" t="s">
        <v>86</v>
      </c>
      <c r="I5" s="26" t="s">
        <v>86</v>
      </c>
      <c r="J5" s="26" t="s">
        <v>86</v>
      </c>
      <c r="K5" s="27" t="s">
        <v>88</v>
      </c>
      <c r="L5" s="26" t="s">
        <v>87</v>
      </c>
      <c r="M5" s="26" t="s">
        <v>87</v>
      </c>
      <c r="N5" s="26" t="s">
        <v>87</v>
      </c>
      <c r="O5" s="26" t="s">
        <v>87</v>
      </c>
      <c r="P5" s="26" t="s">
        <v>87</v>
      </c>
      <c r="Q5" s="26" t="s">
        <v>87</v>
      </c>
      <c r="R5" s="26" t="s">
        <v>88</v>
      </c>
      <c r="S5" s="26" t="s">
        <v>161</v>
      </c>
      <c r="T5" s="26" t="s">
        <v>87</v>
      </c>
      <c r="U5" s="26" t="s">
        <v>87</v>
      </c>
      <c r="V5" s="26" t="s">
        <v>88</v>
      </c>
      <c r="W5" s="26" t="s">
        <v>88</v>
      </c>
      <c r="X5" s="26" t="s">
        <v>88</v>
      </c>
      <c r="Y5" s="26" t="s">
        <v>87</v>
      </c>
      <c r="Z5" s="26" t="s">
        <v>87</v>
      </c>
      <c r="AA5" s="26" t="s">
        <v>87</v>
      </c>
      <c r="AB5" s="26" t="s">
        <v>88</v>
      </c>
      <c r="AC5" s="26" t="s">
        <v>88</v>
      </c>
      <c r="AD5" s="26" t="s">
        <v>88</v>
      </c>
      <c r="AE5" s="26" t="s">
        <v>88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31" ht="12.75">
      <c r="A6" s="1" t="s">
        <v>11</v>
      </c>
      <c r="D6" s="7">
        <v>12</v>
      </c>
      <c r="F6" s="7">
        <v>16</v>
      </c>
      <c r="G6" s="7">
        <v>16</v>
      </c>
      <c r="J6" s="7">
        <v>24</v>
      </c>
      <c r="K6" s="7">
        <v>4</v>
      </c>
      <c r="L6" s="7">
        <v>8</v>
      </c>
      <c r="M6" s="7">
        <v>16</v>
      </c>
      <c r="N6" s="7">
        <v>16</v>
      </c>
      <c r="O6" s="7">
        <v>21</v>
      </c>
      <c r="P6" s="7">
        <v>22</v>
      </c>
      <c r="Q6" s="7">
        <v>30</v>
      </c>
      <c r="R6" s="7">
        <v>5</v>
      </c>
      <c r="S6" s="7">
        <v>30</v>
      </c>
      <c r="T6" s="7">
        <v>25</v>
      </c>
      <c r="U6" s="7">
        <v>35</v>
      </c>
      <c r="V6" s="7">
        <v>5</v>
      </c>
      <c r="W6" s="7">
        <v>5</v>
      </c>
      <c r="X6" s="7">
        <v>4</v>
      </c>
      <c r="Y6" s="7">
        <v>25</v>
      </c>
      <c r="Z6" s="7">
        <v>16</v>
      </c>
      <c r="AA6" s="7">
        <v>24</v>
      </c>
      <c r="AB6" s="7">
        <v>6</v>
      </c>
      <c r="AC6" s="7">
        <v>5</v>
      </c>
      <c r="AD6" s="7">
        <v>5</v>
      </c>
      <c r="AE6" s="7">
        <v>4</v>
      </c>
    </row>
    <row r="7" spans="1:31" ht="12.75">
      <c r="A7" s="1" t="s">
        <v>12</v>
      </c>
      <c r="D7" s="7">
        <v>20</v>
      </c>
      <c r="F7" s="7">
        <v>24</v>
      </c>
      <c r="G7" s="7">
        <v>24</v>
      </c>
      <c r="J7" s="7">
        <v>26</v>
      </c>
      <c r="K7" s="7">
        <v>19</v>
      </c>
      <c r="L7" s="7">
        <v>8</v>
      </c>
      <c r="M7" s="7">
        <v>16</v>
      </c>
      <c r="N7" s="7">
        <v>16</v>
      </c>
      <c r="O7" s="7">
        <v>21</v>
      </c>
      <c r="P7" s="7">
        <v>22</v>
      </c>
      <c r="Q7" s="7">
        <v>30</v>
      </c>
      <c r="R7" s="7">
        <v>21</v>
      </c>
      <c r="S7" s="7">
        <v>30</v>
      </c>
      <c r="T7" s="7">
        <v>35</v>
      </c>
      <c r="U7" s="7">
        <v>35</v>
      </c>
      <c r="V7" s="7">
        <v>20</v>
      </c>
      <c r="W7" s="7">
        <v>20</v>
      </c>
      <c r="X7" s="7">
        <v>17</v>
      </c>
      <c r="Y7" s="7">
        <v>25</v>
      </c>
      <c r="Z7" s="7">
        <v>16</v>
      </c>
      <c r="AA7" s="7">
        <v>24</v>
      </c>
      <c r="AB7" s="7">
        <v>24</v>
      </c>
      <c r="AC7" s="7">
        <v>20</v>
      </c>
      <c r="AD7" s="7">
        <v>25</v>
      </c>
      <c r="AE7" s="7">
        <v>16</v>
      </c>
    </row>
    <row r="8" spans="1:31" ht="12.75">
      <c r="A8" s="1" t="s">
        <v>2</v>
      </c>
      <c r="D8" s="7">
        <v>32</v>
      </c>
      <c r="F8" s="7">
        <v>32</v>
      </c>
      <c r="G8" s="7">
        <v>64</v>
      </c>
      <c r="J8" s="7">
        <v>192</v>
      </c>
      <c r="K8" s="7">
        <v>64</v>
      </c>
      <c r="L8" s="7">
        <v>16</v>
      </c>
      <c r="M8" s="7">
        <v>64</v>
      </c>
      <c r="N8" s="7">
        <v>128</v>
      </c>
      <c r="O8" s="7">
        <v>96</v>
      </c>
      <c r="P8" s="7">
        <v>128</v>
      </c>
      <c r="Q8" s="7">
        <v>160</v>
      </c>
      <c r="R8" s="7">
        <v>64</v>
      </c>
      <c r="S8" s="7">
        <v>256</v>
      </c>
      <c r="T8" s="7">
        <v>256</v>
      </c>
      <c r="U8" s="7">
        <v>256</v>
      </c>
      <c r="V8" s="7">
        <v>32</v>
      </c>
      <c r="W8" s="7">
        <v>128</v>
      </c>
      <c r="X8" s="7">
        <v>128</v>
      </c>
      <c r="Y8" s="7">
        <v>256</v>
      </c>
      <c r="Z8" s="7">
        <v>256</v>
      </c>
      <c r="AA8" s="7">
        <v>256</v>
      </c>
      <c r="AB8" s="7">
        <v>64</v>
      </c>
      <c r="AC8" s="7">
        <v>64</v>
      </c>
      <c r="AD8" s="7">
        <v>32</v>
      </c>
      <c r="AE8" s="7">
        <v>32</v>
      </c>
    </row>
    <row r="9" spans="1:31" ht="56.25" customHeight="1">
      <c r="A9" s="1" t="s">
        <v>13</v>
      </c>
      <c r="D9" s="7" t="s">
        <v>20</v>
      </c>
      <c r="F9" s="7" t="s">
        <v>20</v>
      </c>
      <c r="G9" s="7" t="s">
        <v>62</v>
      </c>
      <c r="J9" s="7" t="s">
        <v>71</v>
      </c>
      <c r="K9" s="21" t="s">
        <v>80</v>
      </c>
      <c r="L9" s="7" t="s">
        <v>20</v>
      </c>
      <c r="M9" s="7" t="s">
        <v>20</v>
      </c>
      <c r="N9" s="7" t="s">
        <v>82</v>
      </c>
      <c r="O9" s="7" t="s">
        <v>84</v>
      </c>
      <c r="P9" s="7" t="s">
        <v>164</v>
      </c>
      <c r="Q9" s="7" t="s">
        <v>165</v>
      </c>
      <c r="R9" s="7" t="s">
        <v>20</v>
      </c>
      <c r="S9" s="7" t="s">
        <v>159</v>
      </c>
      <c r="T9" s="7" t="s">
        <v>159</v>
      </c>
      <c r="U9" s="7" t="s">
        <v>159</v>
      </c>
      <c r="V9" s="7" t="s">
        <v>20</v>
      </c>
      <c r="W9" s="7" t="s">
        <v>171</v>
      </c>
      <c r="X9" s="7" t="s">
        <v>171</v>
      </c>
      <c r="Y9" s="7" t="s">
        <v>174</v>
      </c>
      <c r="Z9" s="7" t="s">
        <v>174</v>
      </c>
      <c r="AA9" s="7" t="s">
        <v>174</v>
      </c>
      <c r="AB9" s="7" t="s">
        <v>20</v>
      </c>
      <c r="AC9" s="7" t="s">
        <v>171</v>
      </c>
      <c r="AD9" s="7" t="s">
        <v>20</v>
      </c>
      <c r="AE9" s="7" t="s">
        <v>188</v>
      </c>
    </row>
    <row r="10" spans="1:31" ht="12.75">
      <c r="A10" s="1" t="s">
        <v>3</v>
      </c>
      <c r="D10" s="7">
        <v>200</v>
      </c>
      <c r="F10" s="7">
        <v>200</v>
      </c>
      <c r="G10" s="7">
        <v>450</v>
      </c>
      <c r="J10" s="7">
        <v>500</v>
      </c>
      <c r="K10" s="7">
        <v>264</v>
      </c>
      <c r="L10" s="7">
        <v>264</v>
      </c>
      <c r="M10" s="7">
        <v>266</v>
      </c>
      <c r="N10" s="7">
        <v>350</v>
      </c>
      <c r="O10" s="7">
        <v>533</v>
      </c>
      <c r="P10" s="7">
        <v>533</v>
      </c>
      <c r="Q10" s="7">
        <v>533</v>
      </c>
      <c r="R10" s="7">
        <v>120</v>
      </c>
      <c r="S10" s="7">
        <v>600</v>
      </c>
      <c r="T10" s="7">
        <v>800</v>
      </c>
      <c r="U10" s="7">
        <v>800</v>
      </c>
      <c r="V10" s="7" t="s">
        <v>173</v>
      </c>
      <c r="W10" s="7">
        <v>130</v>
      </c>
      <c r="X10" s="7">
        <v>200</v>
      </c>
      <c r="Y10" s="7">
        <v>667</v>
      </c>
      <c r="Z10" s="7">
        <v>350</v>
      </c>
      <c r="AA10" s="7">
        <v>450</v>
      </c>
      <c r="AB10" s="7" t="s">
        <v>173</v>
      </c>
      <c r="AC10" s="7">
        <v>266</v>
      </c>
      <c r="AD10" s="7">
        <v>66</v>
      </c>
      <c r="AE10" s="7">
        <v>300</v>
      </c>
    </row>
    <row r="11" spans="1:31" ht="12.75">
      <c r="A11" s="1" t="s">
        <v>4</v>
      </c>
      <c r="D11" s="7" t="s">
        <v>21</v>
      </c>
      <c r="F11" s="7" t="s">
        <v>21</v>
      </c>
      <c r="G11" s="7" t="s">
        <v>21</v>
      </c>
      <c r="J11" s="7" t="s">
        <v>21</v>
      </c>
      <c r="K11" s="7" t="s">
        <v>81</v>
      </c>
      <c r="L11" s="7" t="s">
        <v>81</v>
      </c>
      <c r="M11" s="7" t="s">
        <v>81</v>
      </c>
      <c r="N11" s="7" t="s">
        <v>81</v>
      </c>
      <c r="O11" s="7" t="s">
        <v>81</v>
      </c>
      <c r="P11" s="7" t="s">
        <v>81</v>
      </c>
      <c r="Q11" s="7" t="s">
        <v>81</v>
      </c>
      <c r="R11" s="7" t="s">
        <v>21</v>
      </c>
      <c r="S11" s="7" t="s">
        <v>160</v>
      </c>
      <c r="T11" s="7" t="s">
        <v>158</v>
      </c>
      <c r="U11" s="7" t="s">
        <v>158</v>
      </c>
      <c r="V11" s="7" t="s">
        <v>172</v>
      </c>
      <c r="W11" s="7" t="s">
        <v>81</v>
      </c>
      <c r="X11" s="7" t="s">
        <v>158</v>
      </c>
      <c r="Y11" s="7" t="s">
        <v>81</v>
      </c>
      <c r="Z11" s="7" t="s">
        <v>158</v>
      </c>
      <c r="AA11" s="7" t="s">
        <v>158</v>
      </c>
      <c r="AB11" s="7" t="s">
        <v>180</v>
      </c>
      <c r="AC11" s="7" t="s">
        <v>180</v>
      </c>
      <c r="AD11" s="7" t="s">
        <v>81</v>
      </c>
      <c r="AE11" s="7" t="s">
        <v>160</v>
      </c>
    </row>
    <row r="12" spans="1:31" ht="12.75">
      <c r="A12" s="1" t="s">
        <v>5</v>
      </c>
      <c r="D12" s="7">
        <v>300</v>
      </c>
      <c r="F12" s="7">
        <v>300</v>
      </c>
      <c r="G12" s="7">
        <v>300</v>
      </c>
      <c r="J12" s="7">
        <v>650</v>
      </c>
      <c r="K12" s="7">
        <v>125</v>
      </c>
      <c r="L12" s="7">
        <v>250</v>
      </c>
      <c r="M12" s="7">
        <v>350</v>
      </c>
      <c r="N12" s="7">
        <v>350</v>
      </c>
      <c r="O12" s="7">
        <v>350</v>
      </c>
      <c r="P12" s="7">
        <v>600</v>
      </c>
      <c r="Q12" s="7">
        <v>600</v>
      </c>
      <c r="R12" s="7">
        <v>350</v>
      </c>
      <c r="S12" s="7">
        <v>625</v>
      </c>
      <c r="T12" s="7">
        <v>700</v>
      </c>
      <c r="U12" s="7">
        <v>700</v>
      </c>
      <c r="V12" s="7">
        <v>200</v>
      </c>
      <c r="W12" s="7">
        <v>200</v>
      </c>
      <c r="X12" s="7">
        <v>200</v>
      </c>
      <c r="Y12" s="7">
        <v>600</v>
      </c>
      <c r="Z12" s="7">
        <v>600</v>
      </c>
      <c r="AA12" s="7">
        <v>600</v>
      </c>
      <c r="AB12" s="7">
        <v>350</v>
      </c>
      <c r="AC12" s="7">
        <v>350</v>
      </c>
      <c r="AD12" s="7">
        <v>180</v>
      </c>
      <c r="AE12" s="7">
        <v>200</v>
      </c>
    </row>
    <row r="13" spans="1:31" ht="12.75">
      <c r="A13" s="1" t="s">
        <v>6</v>
      </c>
      <c r="D13" s="7">
        <v>35000</v>
      </c>
      <c r="E13" s="7">
        <v>35000</v>
      </c>
      <c r="F13" s="7">
        <v>35000</v>
      </c>
      <c r="G13" s="7">
        <v>35000</v>
      </c>
      <c r="H13" s="7">
        <v>35000</v>
      </c>
      <c r="I13" s="7">
        <v>35000</v>
      </c>
      <c r="J13" s="7">
        <v>50000</v>
      </c>
      <c r="K13" s="7">
        <v>30000</v>
      </c>
      <c r="L13" s="7">
        <v>35000</v>
      </c>
      <c r="M13" s="7">
        <v>45000</v>
      </c>
      <c r="N13" s="7">
        <v>55000</v>
      </c>
      <c r="O13" s="7">
        <v>65000</v>
      </c>
      <c r="P13" s="7">
        <v>85000</v>
      </c>
      <c r="Q13" s="7">
        <v>10000</v>
      </c>
      <c r="R13" s="7">
        <v>35000</v>
      </c>
      <c r="S13" s="7">
        <v>85000</v>
      </c>
      <c r="T13" s="7">
        <v>100000</v>
      </c>
      <c r="U13" s="7">
        <v>120000</v>
      </c>
      <c r="V13" s="7">
        <v>35000</v>
      </c>
      <c r="W13" s="7">
        <v>35000</v>
      </c>
      <c r="X13" s="7">
        <v>35000</v>
      </c>
      <c r="Y13" s="7">
        <v>60000</v>
      </c>
      <c r="Z13" s="7">
        <v>60000</v>
      </c>
      <c r="AA13" s="7">
        <v>60000</v>
      </c>
      <c r="AB13" s="7">
        <v>35000</v>
      </c>
      <c r="AC13" s="7">
        <v>35000</v>
      </c>
      <c r="AD13" s="7">
        <v>45000</v>
      </c>
      <c r="AE13" s="7">
        <v>35000</v>
      </c>
    </row>
    <row r="14" spans="1:31" ht="12.75">
      <c r="A14" s="1" t="s">
        <v>14</v>
      </c>
      <c r="D14" s="7">
        <v>2250</v>
      </c>
      <c r="E14" s="7">
        <v>1000</v>
      </c>
      <c r="F14" s="7">
        <v>2250</v>
      </c>
      <c r="G14" s="7">
        <v>2250</v>
      </c>
      <c r="H14" s="7">
        <v>2250</v>
      </c>
      <c r="I14" s="7">
        <v>2250</v>
      </c>
      <c r="J14" s="7">
        <v>5000</v>
      </c>
      <c r="K14" s="7">
        <v>5000</v>
      </c>
      <c r="L14" s="7">
        <v>2500</v>
      </c>
      <c r="M14" s="7">
        <v>6000</v>
      </c>
      <c r="N14" s="7">
        <v>6000</v>
      </c>
      <c r="P14" s="7">
        <v>4500</v>
      </c>
      <c r="Q14" s="7">
        <v>5500</v>
      </c>
      <c r="R14" s="7">
        <v>3000</v>
      </c>
      <c r="S14" s="7">
        <v>3000</v>
      </c>
      <c r="T14" s="7">
        <v>4000</v>
      </c>
      <c r="U14" s="7">
        <v>4000</v>
      </c>
      <c r="V14" s="7">
        <v>1500</v>
      </c>
      <c r="W14" s="7">
        <v>1500</v>
      </c>
      <c r="X14" s="7">
        <v>1500</v>
      </c>
      <c r="Y14" s="7">
        <v>3000</v>
      </c>
      <c r="Z14" s="7">
        <v>4000</v>
      </c>
      <c r="AA14" s="7">
        <v>4500</v>
      </c>
      <c r="AB14" s="7">
        <v>3000</v>
      </c>
      <c r="AC14" s="7">
        <v>2000</v>
      </c>
      <c r="AD14" s="7">
        <v>1500</v>
      </c>
      <c r="AE14" s="7">
        <v>1500</v>
      </c>
    </row>
    <row r="15" spans="1:31" ht="12.75">
      <c r="A15" s="1" t="s">
        <v>15</v>
      </c>
      <c r="D15" s="7">
        <v>2250</v>
      </c>
      <c r="E15" s="7">
        <v>1000</v>
      </c>
      <c r="F15" s="7">
        <v>2250</v>
      </c>
      <c r="G15" s="7">
        <v>2250</v>
      </c>
      <c r="H15" s="7">
        <v>2250</v>
      </c>
      <c r="I15" s="7">
        <v>2250</v>
      </c>
      <c r="J15" s="7">
        <v>5000</v>
      </c>
      <c r="K15" s="7">
        <v>2000</v>
      </c>
      <c r="L15" s="7">
        <v>2000</v>
      </c>
      <c r="M15" s="7">
        <v>4000</v>
      </c>
      <c r="N15" s="7">
        <v>6000</v>
      </c>
      <c r="P15" s="7">
        <v>4000</v>
      </c>
      <c r="Q15" s="7">
        <v>5000</v>
      </c>
      <c r="R15" s="7">
        <v>2000</v>
      </c>
      <c r="S15" s="7">
        <v>3000</v>
      </c>
      <c r="T15" s="7">
        <v>4000</v>
      </c>
      <c r="U15" s="7">
        <v>4000</v>
      </c>
      <c r="V15" s="7">
        <v>1500</v>
      </c>
      <c r="W15" s="7">
        <v>1500</v>
      </c>
      <c r="X15" s="7">
        <v>1500</v>
      </c>
      <c r="Y15" s="7">
        <v>3000</v>
      </c>
      <c r="Z15" s="7">
        <v>3000</v>
      </c>
      <c r="AA15" s="7">
        <v>3000</v>
      </c>
      <c r="AB15" s="7">
        <v>2000</v>
      </c>
      <c r="AC15" s="7">
        <v>1500</v>
      </c>
      <c r="AD15" s="7">
        <v>1500</v>
      </c>
      <c r="AE15" s="7">
        <v>1500</v>
      </c>
    </row>
    <row r="17" spans="1:78" s="8" customFormat="1" ht="19.5">
      <c r="A17" s="13" t="s">
        <v>7</v>
      </c>
      <c r="B17" s="42" t="s">
        <v>162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3" ht="12.75">
      <c r="A18" s="5"/>
      <c r="B18" s="43"/>
      <c r="C18" s="43"/>
    </row>
    <row r="19" spans="1:3" ht="18">
      <c r="A19" s="10" t="s">
        <v>8</v>
      </c>
      <c r="B19" s="10">
        <v>5</v>
      </c>
      <c r="C19" s="2" t="b">
        <v>1</v>
      </c>
    </row>
    <row r="20" spans="1:3" ht="18">
      <c r="A20" s="15" t="s">
        <v>35</v>
      </c>
      <c r="B20" s="9">
        <v>65</v>
      </c>
      <c r="C20" s="10">
        <f>IF($C$19,$B$19,B20)</f>
        <v>5</v>
      </c>
    </row>
    <row r="21" spans="1:3" ht="18">
      <c r="A21" s="15" t="s">
        <v>36</v>
      </c>
      <c r="B21" s="9">
        <v>55</v>
      </c>
      <c r="C21" s="10">
        <f>IF($C$19,$B$19,B21)</f>
        <v>5</v>
      </c>
    </row>
    <row r="22" spans="1:3" ht="18">
      <c r="A22" s="15" t="s">
        <v>37</v>
      </c>
      <c r="B22" s="9">
        <v>45</v>
      </c>
      <c r="C22" s="10">
        <f>IF($C$19,$B$19,B22)</f>
        <v>5</v>
      </c>
    </row>
    <row r="23" spans="1:3" ht="18">
      <c r="A23" s="15" t="s">
        <v>38</v>
      </c>
      <c r="B23" s="9">
        <v>20</v>
      </c>
      <c r="C23" s="10">
        <f>IF($C$19,$B$19,B23)</f>
        <v>5</v>
      </c>
    </row>
    <row r="24" spans="1:31" ht="12.75">
      <c r="A24" s="4" t="s">
        <v>9</v>
      </c>
      <c r="D24" s="7">
        <v>429</v>
      </c>
      <c r="E24" s="7">
        <v>429</v>
      </c>
      <c r="F24" s="7">
        <v>728</v>
      </c>
      <c r="G24" s="7">
        <v>920</v>
      </c>
      <c r="H24" s="7">
        <v>540</v>
      </c>
      <c r="I24" s="7">
        <v>670</v>
      </c>
      <c r="J24" s="7">
        <v>1649</v>
      </c>
      <c r="K24" s="7">
        <v>495</v>
      </c>
      <c r="L24" s="7">
        <v>465</v>
      </c>
      <c r="M24" s="7">
        <v>810</v>
      </c>
      <c r="N24" s="7">
        <v>1235</v>
      </c>
      <c r="P24" s="7">
        <v>1590</v>
      </c>
      <c r="Q24" s="7">
        <v>2085</v>
      </c>
      <c r="R24" s="7">
        <v>565</v>
      </c>
      <c r="S24" s="7">
        <v>1425</v>
      </c>
      <c r="T24" s="7">
        <v>1895</v>
      </c>
      <c r="U24" s="7">
        <v>2380</v>
      </c>
      <c r="V24" s="7">
        <v>415</v>
      </c>
      <c r="W24" s="7">
        <v>755</v>
      </c>
      <c r="X24" s="7">
        <v>815</v>
      </c>
      <c r="Y24" s="7">
        <v>1816</v>
      </c>
      <c r="Z24" s="7">
        <v>2100</v>
      </c>
      <c r="AA24" s="7">
        <v>2400</v>
      </c>
      <c r="AB24" s="7">
        <v>425</v>
      </c>
      <c r="AC24" s="7">
        <v>540</v>
      </c>
      <c r="AD24" s="7">
        <v>480</v>
      </c>
      <c r="AE24" s="7">
        <v>590</v>
      </c>
    </row>
    <row r="25" spans="1:31" ht="12.75">
      <c r="A25" s="4" t="s">
        <v>50</v>
      </c>
      <c r="D25" s="7">
        <v>420000</v>
      </c>
      <c r="E25" s="7">
        <v>420000</v>
      </c>
      <c r="F25" s="7">
        <v>420000</v>
      </c>
      <c r="G25" s="7">
        <v>420000</v>
      </c>
      <c r="H25" s="7">
        <v>420000</v>
      </c>
      <c r="I25" s="7">
        <v>420000</v>
      </c>
      <c r="J25" s="7">
        <v>750000</v>
      </c>
      <c r="K25" s="7">
        <v>500000</v>
      </c>
      <c r="L25" s="7">
        <v>500000</v>
      </c>
      <c r="M25" s="7">
        <v>500000</v>
      </c>
      <c r="N25" s="7">
        <v>500000</v>
      </c>
      <c r="P25" s="7">
        <v>1000000</v>
      </c>
      <c r="Q25" s="7">
        <v>1000000</v>
      </c>
      <c r="R25" s="7">
        <v>300000</v>
      </c>
      <c r="S25" s="7">
        <v>500000</v>
      </c>
      <c r="T25" s="7">
        <v>750000</v>
      </c>
      <c r="U25" s="7">
        <v>750000</v>
      </c>
      <c r="V25" s="7">
        <v>500000</v>
      </c>
      <c r="W25" s="7">
        <v>500000</v>
      </c>
      <c r="X25" s="7">
        <v>500000</v>
      </c>
      <c r="Y25" s="7">
        <v>1000000</v>
      </c>
      <c r="Z25" s="7">
        <v>1000000</v>
      </c>
      <c r="AA25" s="7">
        <v>1000000</v>
      </c>
      <c r="AB25" s="7">
        <v>500000</v>
      </c>
      <c r="AC25" s="7">
        <v>500000</v>
      </c>
      <c r="AD25" s="7">
        <v>500000</v>
      </c>
      <c r="AE25" s="7">
        <v>200000</v>
      </c>
    </row>
    <row r="26" ht="12.75">
      <c r="A26" s="3"/>
    </row>
    <row r="27" ht="12.75">
      <c r="A27" s="4" t="s">
        <v>24</v>
      </c>
    </row>
    <row r="28" spans="1:31" ht="12.75">
      <c r="A28" s="3" t="s">
        <v>16</v>
      </c>
      <c r="D28" s="7">
        <v>36</v>
      </c>
      <c r="E28" s="7">
        <v>44</v>
      </c>
      <c r="F28" s="7">
        <v>42.1</v>
      </c>
      <c r="G28" s="7">
        <v>42.1</v>
      </c>
      <c r="H28" s="7">
        <v>64</v>
      </c>
      <c r="I28" s="7">
        <v>64</v>
      </c>
      <c r="J28" s="7">
        <v>91</v>
      </c>
      <c r="K28" s="7">
        <v>78</v>
      </c>
      <c r="L28" s="7">
        <v>74</v>
      </c>
      <c r="M28" s="7">
        <v>110</v>
      </c>
      <c r="N28" s="7">
        <v>110</v>
      </c>
      <c r="P28" s="7">
        <v>138</v>
      </c>
      <c r="Q28" s="7">
        <v>268</v>
      </c>
      <c r="R28" s="7">
        <v>80</v>
      </c>
      <c r="S28" s="7">
        <v>100</v>
      </c>
      <c r="T28" s="7">
        <v>60</v>
      </c>
      <c r="U28" s="7">
        <v>70</v>
      </c>
      <c r="V28" s="7">
        <v>64</v>
      </c>
      <c r="W28" s="7">
        <v>85</v>
      </c>
      <c r="X28" s="7">
        <v>85</v>
      </c>
      <c r="Y28" s="7">
        <v>147</v>
      </c>
      <c r="Z28" s="7">
        <v>60</v>
      </c>
      <c r="AA28" s="7">
        <v>45</v>
      </c>
      <c r="AB28" s="7">
        <v>94</v>
      </c>
      <c r="AC28" s="7">
        <v>95</v>
      </c>
      <c r="AD28" s="7">
        <v>62</v>
      </c>
      <c r="AE28" s="7">
        <v>46</v>
      </c>
    </row>
    <row r="29" spans="1:31" ht="12.75">
      <c r="A29" s="3" t="s">
        <v>17</v>
      </c>
      <c r="D29" s="7">
        <v>3000</v>
      </c>
      <c r="E29" s="7">
        <v>1000</v>
      </c>
      <c r="F29" s="7">
        <v>5000</v>
      </c>
      <c r="G29" s="7">
        <v>5000</v>
      </c>
      <c r="H29" s="7">
        <v>6000</v>
      </c>
      <c r="I29" s="7">
        <v>6000</v>
      </c>
      <c r="J29" s="7">
        <v>10000</v>
      </c>
      <c r="K29" s="7">
        <v>5000</v>
      </c>
      <c r="L29" s="7">
        <v>2500</v>
      </c>
      <c r="M29" s="7">
        <v>6000</v>
      </c>
      <c r="N29" s="7">
        <v>6000</v>
      </c>
      <c r="P29" s="7">
        <v>9000</v>
      </c>
      <c r="Q29" s="7">
        <v>11000</v>
      </c>
      <c r="R29" s="7">
        <v>7000</v>
      </c>
      <c r="S29" s="7">
        <v>6000</v>
      </c>
      <c r="T29" s="7">
        <v>7000</v>
      </c>
      <c r="U29" s="7">
        <v>10000</v>
      </c>
      <c r="V29" s="7">
        <v>4500</v>
      </c>
      <c r="W29" s="7">
        <v>4500</v>
      </c>
      <c r="X29" s="7">
        <v>4500</v>
      </c>
      <c r="Y29" s="7">
        <v>12000</v>
      </c>
      <c r="Z29" s="7">
        <v>8000</v>
      </c>
      <c r="AA29" s="7">
        <v>9000</v>
      </c>
      <c r="AB29" s="7">
        <v>7000</v>
      </c>
      <c r="AC29" s="7">
        <v>7000</v>
      </c>
      <c r="AD29" s="7">
        <v>4000</v>
      </c>
      <c r="AE29" s="7">
        <v>4500</v>
      </c>
    </row>
    <row r="30" spans="1:31" ht="12.75">
      <c r="A30" s="3" t="s">
        <v>43</v>
      </c>
      <c r="D30" s="7">
        <v>90</v>
      </c>
      <c r="E30" s="7">
        <v>44</v>
      </c>
      <c r="F30" s="7">
        <v>122.8</v>
      </c>
      <c r="G30" s="7">
        <v>122.8</v>
      </c>
      <c r="H30" s="7">
        <v>58.14</v>
      </c>
      <c r="I30" s="7">
        <v>115</v>
      </c>
      <c r="J30" s="7">
        <v>205</v>
      </c>
      <c r="K30" s="7">
        <v>97</v>
      </c>
      <c r="L30" s="7">
        <v>90</v>
      </c>
      <c r="M30" s="7">
        <v>110</v>
      </c>
      <c r="N30" s="7">
        <v>172</v>
      </c>
      <c r="P30" s="7">
        <v>195</v>
      </c>
      <c r="Q30" s="7">
        <v>350</v>
      </c>
      <c r="R30" s="7">
        <v>115</v>
      </c>
      <c r="S30" s="7">
        <v>105</v>
      </c>
      <c r="T30" s="7">
        <v>170</v>
      </c>
      <c r="U30" s="7">
        <v>235</v>
      </c>
      <c r="V30" s="7">
        <v>115</v>
      </c>
      <c r="W30" s="7">
        <v>145</v>
      </c>
      <c r="X30" s="7">
        <v>145</v>
      </c>
      <c r="Y30" s="7">
        <v>239</v>
      </c>
      <c r="Z30" s="7">
        <v>180</v>
      </c>
      <c r="AA30" s="7">
        <v>125</v>
      </c>
      <c r="AB30" s="7">
        <v>105</v>
      </c>
      <c r="AC30" s="7">
        <v>106</v>
      </c>
      <c r="AD30" s="7">
        <v>108</v>
      </c>
      <c r="AE30" s="7">
        <v>122</v>
      </c>
    </row>
    <row r="31" spans="1:31" ht="12.75">
      <c r="A31" s="3" t="s">
        <v>44</v>
      </c>
      <c r="D31" s="7">
        <v>3000</v>
      </c>
      <c r="E31" s="7">
        <v>1000</v>
      </c>
      <c r="F31" s="7">
        <v>5000</v>
      </c>
      <c r="G31" s="7">
        <v>5000</v>
      </c>
      <c r="H31" s="7">
        <v>2000</v>
      </c>
      <c r="I31" s="7">
        <v>5000</v>
      </c>
      <c r="J31" s="7">
        <v>10000</v>
      </c>
      <c r="K31" s="7">
        <v>4000</v>
      </c>
      <c r="L31" s="7">
        <v>2000</v>
      </c>
      <c r="M31" s="7">
        <v>4000</v>
      </c>
      <c r="N31" s="7">
        <v>6000</v>
      </c>
      <c r="P31" s="7">
        <v>8000</v>
      </c>
      <c r="Q31" s="7">
        <v>10000</v>
      </c>
      <c r="R31" s="7">
        <v>5000</v>
      </c>
      <c r="S31" s="7">
        <v>3000</v>
      </c>
      <c r="T31" s="7">
        <v>7000</v>
      </c>
      <c r="U31" s="7">
        <v>10000</v>
      </c>
      <c r="V31" s="7">
        <v>4500</v>
      </c>
      <c r="W31" s="7">
        <v>4500</v>
      </c>
      <c r="X31" s="7">
        <v>4500</v>
      </c>
      <c r="Y31" s="7">
        <v>12000</v>
      </c>
      <c r="Z31" s="7">
        <v>6000</v>
      </c>
      <c r="AA31" s="7">
        <v>6500</v>
      </c>
      <c r="AB31" s="7">
        <v>5000</v>
      </c>
      <c r="AC31" s="7">
        <v>5000</v>
      </c>
      <c r="AD31" s="7">
        <v>4000</v>
      </c>
      <c r="AE31" s="7">
        <v>4500</v>
      </c>
    </row>
    <row r="32" ht="12.75">
      <c r="A32" s="3"/>
    </row>
    <row r="33" ht="12.75">
      <c r="A33" s="4" t="s">
        <v>25</v>
      </c>
    </row>
    <row r="34" spans="1:31" ht="12.75">
      <c r="A34" s="3" t="s">
        <v>22</v>
      </c>
      <c r="D34" s="7">
        <v>94</v>
      </c>
      <c r="E34" s="7">
        <v>41</v>
      </c>
      <c r="F34" s="7">
        <v>84.5</v>
      </c>
      <c r="G34" s="7">
        <v>84.5</v>
      </c>
      <c r="H34" s="7">
        <v>46</v>
      </c>
      <c r="I34" s="7">
        <v>46</v>
      </c>
      <c r="J34" s="7">
        <v>122</v>
      </c>
      <c r="K34" s="7">
        <v>0</v>
      </c>
      <c r="L34" s="7">
        <v>0</v>
      </c>
      <c r="M34" s="7">
        <v>0</v>
      </c>
      <c r="N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</row>
    <row r="35" spans="1:31" ht="12.75">
      <c r="A35" s="3" t="s">
        <v>39</v>
      </c>
      <c r="D35" s="7">
        <v>14000</v>
      </c>
      <c r="E35" s="7">
        <v>15000</v>
      </c>
      <c r="F35" s="7">
        <v>17000</v>
      </c>
      <c r="G35" s="7">
        <v>17000</v>
      </c>
      <c r="H35" s="7">
        <v>20000</v>
      </c>
      <c r="I35" s="7">
        <v>20000</v>
      </c>
      <c r="J35" s="7">
        <v>23000</v>
      </c>
      <c r="K35" s="7">
        <v>1</v>
      </c>
      <c r="L35" s="7">
        <v>1</v>
      </c>
      <c r="M35" s="7">
        <v>1</v>
      </c>
      <c r="N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</row>
    <row r="36" spans="1:31" ht="12.75">
      <c r="A36" s="3" t="s">
        <v>45</v>
      </c>
      <c r="D36" s="7">
        <v>98</v>
      </c>
      <c r="E36" s="7">
        <v>41</v>
      </c>
      <c r="F36" s="7">
        <v>98.2</v>
      </c>
      <c r="G36" s="7">
        <v>98.2</v>
      </c>
      <c r="H36" s="7">
        <v>46</v>
      </c>
      <c r="I36" s="7">
        <v>46</v>
      </c>
      <c r="J36" s="7">
        <v>170</v>
      </c>
      <c r="K36" s="7">
        <v>0</v>
      </c>
      <c r="L36" s="7">
        <v>0</v>
      </c>
      <c r="M36" s="7">
        <v>0</v>
      </c>
      <c r="N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</row>
    <row r="37" spans="1:31" ht="12.75">
      <c r="A37" s="3" t="s">
        <v>40</v>
      </c>
      <c r="D37" s="7">
        <v>14000</v>
      </c>
      <c r="E37" s="7">
        <v>15000</v>
      </c>
      <c r="F37" s="7">
        <v>17000</v>
      </c>
      <c r="G37" s="7">
        <v>17000</v>
      </c>
      <c r="H37" s="7">
        <v>20000</v>
      </c>
      <c r="I37" s="7">
        <v>20000</v>
      </c>
      <c r="J37" s="7">
        <v>23000</v>
      </c>
      <c r="K37" s="7">
        <v>1</v>
      </c>
      <c r="L37" s="7">
        <v>1</v>
      </c>
      <c r="M37" s="7">
        <v>1</v>
      </c>
      <c r="N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</row>
    <row r="38" spans="1:31" ht="12.75">
      <c r="A38" s="3" t="s">
        <v>23</v>
      </c>
      <c r="D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180</v>
      </c>
      <c r="L38" s="7">
        <v>0</v>
      </c>
      <c r="M38" s="7">
        <v>0</v>
      </c>
      <c r="N38" s="7">
        <v>0</v>
      </c>
      <c r="P38" s="7">
        <v>0</v>
      </c>
      <c r="Q38" s="7">
        <v>0</v>
      </c>
      <c r="R38" s="7">
        <v>170</v>
      </c>
      <c r="S38" s="7">
        <v>0</v>
      </c>
      <c r="T38" s="7">
        <v>260</v>
      </c>
      <c r="U38" s="7">
        <v>260</v>
      </c>
      <c r="V38" s="7">
        <v>120</v>
      </c>
      <c r="W38" s="7">
        <v>130</v>
      </c>
      <c r="X38" s="7">
        <v>130</v>
      </c>
      <c r="Y38" s="7">
        <v>0</v>
      </c>
      <c r="Z38" s="7">
        <v>375</v>
      </c>
      <c r="AA38" s="7">
        <v>375</v>
      </c>
      <c r="AB38" s="7">
        <v>189</v>
      </c>
      <c r="AC38" s="7">
        <v>169</v>
      </c>
      <c r="AD38" s="7">
        <v>188</v>
      </c>
      <c r="AE38" s="7">
        <v>85</v>
      </c>
    </row>
    <row r="39" spans="1:31" ht="12.75">
      <c r="A39" s="3" t="s">
        <v>41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20000</v>
      </c>
      <c r="L39" s="7">
        <v>1</v>
      </c>
      <c r="M39" s="7">
        <v>1</v>
      </c>
      <c r="N39" s="7">
        <v>1</v>
      </c>
      <c r="P39" s="7">
        <v>1</v>
      </c>
      <c r="Q39" s="7">
        <v>1</v>
      </c>
      <c r="R39" s="7">
        <v>50000</v>
      </c>
      <c r="S39" s="7">
        <v>1</v>
      </c>
      <c r="T39" s="7">
        <v>35000</v>
      </c>
      <c r="U39" s="7">
        <v>35000</v>
      </c>
      <c r="V39" s="7">
        <v>45000</v>
      </c>
      <c r="W39" s="7">
        <v>45000</v>
      </c>
      <c r="X39" s="7">
        <v>45000</v>
      </c>
      <c r="Y39" s="7">
        <v>1</v>
      </c>
      <c r="Z39" s="7">
        <v>30000</v>
      </c>
      <c r="AA39" s="7">
        <v>30000</v>
      </c>
      <c r="AB39" s="7">
        <v>50000</v>
      </c>
      <c r="AC39" s="7">
        <v>50000</v>
      </c>
      <c r="AD39" s="7">
        <v>42000</v>
      </c>
      <c r="AE39" s="7">
        <v>45000</v>
      </c>
    </row>
    <row r="40" spans="1:31" ht="12.75">
      <c r="A40" s="3" t="s">
        <v>42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5000</v>
      </c>
      <c r="L40" s="7">
        <v>1</v>
      </c>
      <c r="M40" s="7">
        <v>1</v>
      </c>
      <c r="N40" s="7">
        <v>1</v>
      </c>
      <c r="P40" s="7">
        <v>1</v>
      </c>
      <c r="Q40" s="7">
        <v>1</v>
      </c>
      <c r="R40" s="7">
        <v>12500</v>
      </c>
      <c r="S40" s="7">
        <v>1</v>
      </c>
      <c r="T40" s="7">
        <v>35000</v>
      </c>
      <c r="U40" s="7">
        <v>35000</v>
      </c>
      <c r="V40" s="7">
        <v>11250</v>
      </c>
      <c r="W40" s="7">
        <v>11250</v>
      </c>
      <c r="X40" s="7">
        <v>11250</v>
      </c>
      <c r="Y40" s="7">
        <v>1</v>
      </c>
      <c r="Z40" s="7">
        <v>30000</v>
      </c>
      <c r="AA40" s="7">
        <v>30000</v>
      </c>
      <c r="AB40" s="7">
        <v>12500</v>
      </c>
      <c r="AC40" s="7">
        <v>12500</v>
      </c>
      <c r="AD40" s="7">
        <v>10500</v>
      </c>
      <c r="AE40" s="7">
        <v>11250</v>
      </c>
    </row>
    <row r="41" spans="1:31" ht="12.75">
      <c r="A41" s="3" t="s">
        <v>28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</row>
    <row r="42" spans="1:31" ht="12.75">
      <c r="A42" s="3" t="s">
        <v>29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</row>
    <row r="43" spans="1:31" ht="12.75">
      <c r="A43" s="3" t="s">
        <v>30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</row>
    <row r="44" spans="1:31" ht="12.75">
      <c r="A44" s="3" t="s">
        <v>31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1</v>
      </c>
    </row>
    <row r="45" ht="12.75">
      <c r="A45" s="3"/>
    </row>
    <row r="46" ht="12.75">
      <c r="A46" s="4" t="s">
        <v>83</v>
      </c>
    </row>
    <row r="47" spans="1:31" ht="12.75">
      <c r="A47" s="3" t="s">
        <v>26</v>
      </c>
      <c r="D47" s="7">
        <v>132</v>
      </c>
      <c r="F47" s="7">
        <v>132.6</v>
      </c>
      <c r="G47" s="7">
        <v>132.6</v>
      </c>
      <c r="H47" s="7">
        <v>70</v>
      </c>
      <c r="I47" s="7">
        <v>70</v>
      </c>
      <c r="J47" s="7">
        <v>268</v>
      </c>
      <c r="K47" s="7">
        <v>0</v>
      </c>
      <c r="L47" s="7">
        <v>0</v>
      </c>
      <c r="M47" s="7">
        <v>145</v>
      </c>
      <c r="N47" s="7">
        <v>0</v>
      </c>
      <c r="P47" s="7">
        <v>0</v>
      </c>
      <c r="Q47" s="7">
        <v>0</v>
      </c>
      <c r="R47" s="7">
        <v>125</v>
      </c>
      <c r="S47" s="7">
        <v>160</v>
      </c>
      <c r="T47" s="7">
        <v>75</v>
      </c>
      <c r="U47" s="7">
        <v>75</v>
      </c>
      <c r="V47" s="7">
        <v>0</v>
      </c>
      <c r="W47" s="7">
        <v>0</v>
      </c>
      <c r="X47" s="7">
        <v>0</v>
      </c>
      <c r="Y47" s="7">
        <v>0</v>
      </c>
      <c r="Z47" s="7">
        <v>70</v>
      </c>
      <c r="AA47" s="7">
        <v>70</v>
      </c>
      <c r="AB47" s="7">
        <v>134</v>
      </c>
      <c r="AC47" s="7">
        <v>130</v>
      </c>
      <c r="AD47" s="7">
        <v>0</v>
      </c>
      <c r="AE47" s="7">
        <v>240</v>
      </c>
    </row>
    <row r="48" spans="1:31" ht="12.75">
      <c r="A48" s="3" t="s">
        <v>63</v>
      </c>
      <c r="D48" s="7">
        <v>50000</v>
      </c>
      <c r="E48" s="7">
        <v>50000</v>
      </c>
      <c r="F48" s="7">
        <v>50000</v>
      </c>
      <c r="G48" s="7">
        <v>50000</v>
      </c>
      <c r="H48" s="7">
        <v>60000</v>
      </c>
      <c r="I48" s="7">
        <v>60000</v>
      </c>
      <c r="J48" s="7">
        <v>60000</v>
      </c>
      <c r="K48" s="7">
        <v>1</v>
      </c>
      <c r="L48" s="7">
        <v>1</v>
      </c>
      <c r="M48" s="7">
        <v>100000</v>
      </c>
      <c r="N48" s="7">
        <v>1</v>
      </c>
      <c r="P48" s="7">
        <v>1</v>
      </c>
      <c r="Q48" s="7">
        <v>1</v>
      </c>
      <c r="R48" s="7">
        <v>12500</v>
      </c>
      <c r="S48" s="7">
        <v>30000</v>
      </c>
      <c r="T48" s="7">
        <v>35000</v>
      </c>
      <c r="U48" s="7">
        <v>35000</v>
      </c>
      <c r="V48" s="7">
        <v>1</v>
      </c>
      <c r="W48" s="7">
        <v>1</v>
      </c>
      <c r="X48" s="7">
        <v>1</v>
      </c>
      <c r="Y48" s="7">
        <v>1</v>
      </c>
      <c r="Z48" s="7">
        <v>25000</v>
      </c>
      <c r="AA48" s="7">
        <v>25000</v>
      </c>
      <c r="AB48" s="7">
        <v>50000</v>
      </c>
      <c r="AC48" s="7">
        <v>50000</v>
      </c>
      <c r="AD48" s="7">
        <v>1</v>
      </c>
      <c r="AE48" s="7">
        <v>45000</v>
      </c>
    </row>
    <row r="49" spans="1:31" ht="12.75">
      <c r="A49" s="3" t="s">
        <v>64</v>
      </c>
      <c r="D49" s="7">
        <v>50000</v>
      </c>
      <c r="E49" s="7">
        <v>50000</v>
      </c>
      <c r="F49" s="7">
        <v>50000</v>
      </c>
      <c r="G49" s="7">
        <v>50000</v>
      </c>
      <c r="H49" s="7">
        <v>60000</v>
      </c>
      <c r="I49" s="7">
        <v>60000</v>
      </c>
      <c r="J49" s="7">
        <v>60000</v>
      </c>
      <c r="K49" s="7">
        <v>1</v>
      </c>
      <c r="L49" s="7">
        <v>1</v>
      </c>
      <c r="M49" s="7">
        <v>100000</v>
      </c>
      <c r="N49" s="7">
        <v>1</v>
      </c>
      <c r="P49" s="7">
        <v>1</v>
      </c>
      <c r="Q49" s="7">
        <v>1</v>
      </c>
      <c r="R49" s="7">
        <v>50000</v>
      </c>
      <c r="S49" s="7">
        <v>30000</v>
      </c>
      <c r="T49" s="7">
        <v>35000</v>
      </c>
      <c r="U49" s="7">
        <v>35000</v>
      </c>
      <c r="V49" s="7">
        <v>1</v>
      </c>
      <c r="W49" s="7">
        <v>1</v>
      </c>
      <c r="X49" s="7">
        <v>1</v>
      </c>
      <c r="Y49" s="7">
        <v>1</v>
      </c>
      <c r="Z49" s="7">
        <v>25000</v>
      </c>
      <c r="AA49" s="7">
        <v>25000</v>
      </c>
      <c r="AB49" s="7">
        <v>12500</v>
      </c>
      <c r="AC49" s="7">
        <v>12500</v>
      </c>
      <c r="AD49" s="7">
        <v>1</v>
      </c>
      <c r="AE49" s="7">
        <v>11250</v>
      </c>
    </row>
    <row r="50" ht="12.75">
      <c r="A50" s="3"/>
    </row>
    <row r="51" ht="12.75">
      <c r="A51" s="4" t="s">
        <v>27</v>
      </c>
    </row>
    <row r="52" spans="1:31" ht="12.75">
      <c r="A52" s="3" t="s">
        <v>32</v>
      </c>
      <c r="D52" s="7">
        <v>103</v>
      </c>
      <c r="F52" s="7">
        <v>103.2</v>
      </c>
      <c r="G52" s="7">
        <v>103.2</v>
      </c>
      <c r="H52" s="7">
        <v>70</v>
      </c>
      <c r="I52" s="7">
        <v>70</v>
      </c>
      <c r="J52" s="7">
        <v>160</v>
      </c>
      <c r="K52" s="7">
        <v>0</v>
      </c>
      <c r="L52" s="7">
        <v>0</v>
      </c>
      <c r="M52" s="7">
        <v>115</v>
      </c>
      <c r="N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155</v>
      </c>
      <c r="U52" s="7">
        <v>155</v>
      </c>
      <c r="V52" s="7">
        <v>0</v>
      </c>
      <c r="W52" s="7">
        <v>0</v>
      </c>
      <c r="X52" s="7">
        <v>0</v>
      </c>
      <c r="Y52" s="7">
        <v>0</v>
      </c>
      <c r="Z52" s="7">
        <v>206</v>
      </c>
      <c r="AA52" s="7">
        <v>206</v>
      </c>
      <c r="AB52" s="7">
        <v>0</v>
      </c>
      <c r="AC52" s="7">
        <v>0</v>
      </c>
      <c r="AD52" s="7">
        <v>0</v>
      </c>
      <c r="AE52" s="7">
        <v>0</v>
      </c>
    </row>
    <row r="53" spans="1:31" ht="12.75">
      <c r="A53" s="3" t="s">
        <v>33</v>
      </c>
      <c r="D53" s="7">
        <v>45000</v>
      </c>
      <c r="E53" s="7">
        <v>30000</v>
      </c>
      <c r="F53" s="7">
        <v>45000</v>
      </c>
      <c r="G53" s="7">
        <v>45000</v>
      </c>
      <c r="H53" s="7">
        <v>60000</v>
      </c>
      <c r="I53" s="7">
        <v>60000</v>
      </c>
      <c r="J53" s="7">
        <v>60000</v>
      </c>
      <c r="K53" s="7">
        <v>1</v>
      </c>
      <c r="L53" s="7">
        <v>1</v>
      </c>
      <c r="M53" s="7">
        <v>200000</v>
      </c>
      <c r="N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100000</v>
      </c>
      <c r="U53" s="7">
        <v>100000</v>
      </c>
      <c r="V53" s="7">
        <v>1</v>
      </c>
      <c r="W53" s="7">
        <v>1</v>
      </c>
      <c r="X53" s="7">
        <v>1</v>
      </c>
      <c r="Y53" s="7">
        <v>1</v>
      </c>
      <c r="Z53" s="7">
        <v>100000</v>
      </c>
      <c r="AA53" s="7">
        <v>100000</v>
      </c>
      <c r="AB53" s="7">
        <v>1</v>
      </c>
      <c r="AC53" s="7">
        <v>1</v>
      </c>
      <c r="AD53" s="7">
        <v>1</v>
      </c>
      <c r="AE53" s="7">
        <v>1</v>
      </c>
    </row>
    <row r="54" spans="1:31" ht="12.75">
      <c r="A54" s="3" t="s">
        <v>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</row>
    <row r="55" spans="1:31" ht="12.75">
      <c r="A55" s="3" t="s">
        <v>55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</row>
    <row r="56" ht="12.75">
      <c r="A56" s="3"/>
    </row>
    <row r="57" ht="12.75">
      <c r="A57" s="4" t="s">
        <v>56</v>
      </c>
    </row>
    <row r="58" spans="1:31" ht="12.75">
      <c r="A58" s="3" t="s">
        <v>57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P58" s="7">
        <v>0</v>
      </c>
      <c r="Q58" s="7">
        <v>0</v>
      </c>
      <c r="R58" s="7">
        <v>20</v>
      </c>
      <c r="S58" s="7">
        <v>0</v>
      </c>
      <c r="T58" s="7">
        <v>0</v>
      </c>
      <c r="U58" s="7">
        <v>0</v>
      </c>
      <c r="V58" s="7">
        <v>0</v>
      </c>
      <c r="W58" s="7">
        <v>20</v>
      </c>
      <c r="X58" s="7">
        <v>20</v>
      </c>
      <c r="Y58" s="7">
        <v>26</v>
      </c>
      <c r="Z58" s="7">
        <v>0</v>
      </c>
      <c r="AA58" s="7">
        <v>0</v>
      </c>
      <c r="AB58" s="7">
        <v>17</v>
      </c>
      <c r="AC58" s="7">
        <v>17</v>
      </c>
      <c r="AD58" s="7">
        <v>0</v>
      </c>
      <c r="AE58" s="7">
        <v>10</v>
      </c>
    </row>
    <row r="59" spans="1:31" ht="12.75">
      <c r="A59" s="3" t="s">
        <v>58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P59" s="7">
        <v>1</v>
      </c>
      <c r="Q59" s="7">
        <v>1</v>
      </c>
      <c r="R59" s="7">
        <v>5000</v>
      </c>
      <c r="S59" s="7">
        <v>1</v>
      </c>
      <c r="T59" s="7">
        <v>1</v>
      </c>
      <c r="U59" s="7">
        <v>1</v>
      </c>
      <c r="V59" s="7">
        <v>1</v>
      </c>
      <c r="W59" s="7">
        <v>25000</v>
      </c>
      <c r="X59" s="7">
        <v>25000</v>
      </c>
      <c r="Y59" s="7">
        <v>6000</v>
      </c>
      <c r="Z59" s="7">
        <v>1</v>
      </c>
      <c r="AA59" s="7">
        <v>1</v>
      </c>
      <c r="AB59" s="7">
        <v>12000</v>
      </c>
      <c r="AC59" s="7">
        <v>12000</v>
      </c>
      <c r="AD59" s="7">
        <v>1</v>
      </c>
      <c r="AE59" s="7">
        <v>25000</v>
      </c>
    </row>
    <row r="60" ht="12.75">
      <c r="A60" s="3"/>
    </row>
    <row r="61" spans="1:78" s="23" customFormat="1" ht="12.75">
      <c r="A61" s="22" t="s">
        <v>52</v>
      </c>
      <c r="D61" s="24">
        <f aca="true" t="shared" si="0" ref="D61:L61">ROUNDUP(D24*IF($C$70,1,0)/D25+D28/D29/5*$C23+D30/D31/5*$C20+D30/D31/5*$C21+D30/D31/5*$C22+D34/D35+3*D36/D37+D38/D40+D41/D42+D43/D44+D47/D48+D52/D53+D54/D55+D58/D59,4)*100</f>
        <v>13.569999999999999</v>
      </c>
      <c r="E61" s="24">
        <f t="shared" si="0"/>
        <v>18.8</v>
      </c>
      <c r="F61" s="24">
        <f t="shared" si="0"/>
        <v>11.110000000000001</v>
      </c>
      <c r="G61" s="24">
        <f t="shared" si="0"/>
        <v>11.16</v>
      </c>
      <c r="H61" s="24">
        <f>ROUNDUP(H24*IF($C$70,1,0)/H25+H28/H29/5*$C23+H30/H31/5*$C20+H30/H31/5*$C21+H30/H31/5*$C22+H34/H35+3*H36/H37+H38/H40+H41/H42+H43/H44+H47/H48+H52/H53+H54/H55+H58/H59,4)*100</f>
        <v>11.07</v>
      </c>
      <c r="I61" s="24">
        <f>ROUNDUP(I24*IF($C$70,1,0)/I25+I28/I29/5*$C23+I30/I31/5*$C20+I30/I31/5*$C21+I30/I31/5*$C22+I34/I35+3*I36/I37+I38/I40+I41/I42+I43/I44+I47/I48+I52/I53+I54/I55+I58/I59,4)*100</f>
        <v>9.280000000000001</v>
      </c>
      <c r="J61" s="24">
        <f t="shared" si="0"/>
        <v>10.75</v>
      </c>
      <c r="K61" s="24">
        <f t="shared" si="0"/>
        <v>12.54</v>
      </c>
      <c r="L61" s="24">
        <f t="shared" si="0"/>
        <v>16.56</v>
      </c>
      <c r="M61" s="24">
        <f>ROUNDUP(M24*IF($C$70,1,0)/M25+M28/M29/5*$C23+M30/M31/5*$C20+M30/M31/5*$C21+M30/M31/5*$C22+M34/M35+3*M36/M37+M38/M40+M41/M42+M43/M44+M47/M48+M52/M53+M54/M55+M58/M59,4)*100</f>
        <v>10.450000000000001</v>
      </c>
      <c r="N61" s="24">
        <f>ROUNDUP(N24*IF($C$70,1,0)/N25+N28/N29/5*$C23+N30/N31/5*$C20+N30/N31/5*$C21+N30/N31/5*$C22+N34/N35+3*N36/N37+N38/N40+N41/N42+N43/N44+N47/N48+N52/N53+N54/N55+N58/N59,4)*100</f>
        <v>10.690000000000001</v>
      </c>
      <c r="O61" s="24"/>
      <c r="P61" s="24">
        <f aca="true" t="shared" si="1" ref="P61:AE61">ROUNDUP(P24*IF($C$70,1,0)/P25+P28/P29/5*$C23+P30/P31/5*$C20+P30/P31/5*$C21+P30/P31/5*$C22+P34/P35+3*P36/P37+P38/P40+P41/P42+P43/P44+P47/P48+P52/P53+P54/P55+P58/P59,4)*100</f>
        <v>9.01</v>
      </c>
      <c r="Q61" s="24">
        <f t="shared" si="1"/>
        <v>13.149999999999999</v>
      </c>
      <c r="R61" s="24">
        <f t="shared" si="1"/>
        <v>11</v>
      </c>
      <c r="S61" s="24">
        <f t="shared" si="1"/>
        <v>12.989999999999998</v>
      </c>
      <c r="T61" s="24">
        <f t="shared" si="1"/>
        <v>9.51</v>
      </c>
      <c r="U61" s="24">
        <f t="shared" si="1"/>
        <v>9.180000000000001</v>
      </c>
      <c r="V61" s="24">
        <f t="shared" si="1"/>
        <v>10.24</v>
      </c>
      <c r="W61" s="24">
        <f t="shared" si="1"/>
        <v>12.949999999999998</v>
      </c>
      <c r="X61" s="24">
        <f t="shared" si="1"/>
        <v>12.959999999999999</v>
      </c>
      <c r="Y61" s="24">
        <f t="shared" si="1"/>
        <v>7.82</v>
      </c>
      <c r="Z61" s="24">
        <f t="shared" si="1"/>
        <v>11.700000000000001</v>
      </c>
      <c r="AA61" s="24">
        <f t="shared" si="1"/>
        <v>8.25</v>
      </c>
      <c r="AB61" s="24">
        <f t="shared" si="1"/>
        <v>9.65</v>
      </c>
      <c r="AC61" s="24">
        <f t="shared" si="1"/>
        <v>9.58</v>
      </c>
      <c r="AD61" s="24">
        <f t="shared" si="1"/>
        <v>11.540000000000001</v>
      </c>
      <c r="AE61" s="24">
        <f t="shared" si="1"/>
        <v>10.780000000000001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</row>
    <row r="62" spans="1:78" s="23" customFormat="1" ht="12.75">
      <c r="A62" s="22" t="s">
        <v>53</v>
      </c>
      <c r="D62" s="24">
        <f aca="true" t="shared" si="2" ref="D62:L62">ROUNDUP(D24*IF($C$70,1,0)/D25+D28/D29/5*$C23+D34/D35+D38/D39+D41/D42+D43/D44+D47/D49+D52/D53+D54/D55+D58/D59,4)*100</f>
        <v>2.4699999999999998</v>
      </c>
      <c r="E62" s="24">
        <f t="shared" si="2"/>
        <v>4.78</v>
      </c>
      <c r="F62" s="24">
        <f t="shared" si="2"/>
        <v>2.01</v>
      </c>
      <c r="G62" s="24">
        <f t="shared" si="2"/>
        <v>2.06</v>
      </c>
      <c r="H62" s="24">
        <f>ROUNDUP(H24*IF($C$70,1,0)/H25+H28/H29/5*$C23+H34/H35+H38/H39+H41/H42+H43/H44+H47/H49+H52/H53+H54/H55+H58/H59,4)*100</f>
        <v>1.66</v>
      </c>
      <c r="I62" s="24">
        <f>ROUNDUP(I24*IF($C$70,1,0)/I25+I28/I29/5*$C23+I34/I35+I38/I39+I41/I42+I43/I44+I47/I49+I52/I53+I54/I55+I58/I59,4)*100</f>
        <v>1.69</v>
      </c>
      <c r="J62" s="24">
        <f t="shared" si="2"/>
        <v>2.38</v>
      </c>
      <c r="K62" s="24">
        <f t="shared" si="2"/>
        <v>2.5599999999999996</v>
      </c>
      <c r="L62" s="24">
        <f t="shared" si="2"/>
        <v>3.06</v>
      </c>
      <c r="M62" s="24">
        <f>ROUNDUP(M24*IF($C$70,1,0)/M25+M28/M29/5*$C23+M34/M35+M38/M39+M41/M42+M43/M44+M47/M49+M52/M53+M54/M55+M58/M59,4)*100</f>
        <v>2.1999999999999997</v>
      </c>
      <c r="N62" s="24">
        <f>ROUNDUP(N24*IF($C$70,1,0)/N25+N28/N29/5*$C23+N34/N35+N38/N39+N41/N42+N43/N44+N47/N49+N52/N53+N54/N55+N58/N59,4)*100</f>
        <v>2.09</v>
      </c>
      <c r="O62" s="24"/>
      <c r="P62" s="24">
        <f aca="true" t="shared" si="3" ref="P62:AE62">ROUNDUP(P24*IF($C$70,1,0)/P25+P28/P29/5*$C23+P34/P35+P38/P39+P41/P42+P43/P44+P47/P49+P52/P53+P54/P55+P58/P59,4)*100</f>
        <v>1.6999999999999997</v>
      </c>
      <c r="Q62" s="24">
        <f t="shared" si="3"/>
        <v>2.65</v>
      </c>
      <c r="R62" s="24">
        <f t="shared" si="3"/>
        <v>2.3299999999999996</v>
      </c>
      <c r="S62" s="24">
        <f t="shared" si="3"/>
        <v>2.4899999999999998</v>
      </c>
      <c r="T62" s="24">
        <f t="shared" si="3"/>
        <v>2.23</v>
      </c>
      <c r="U62" s="24">
        <f t="shared" si="3"/>
        <v>2.13</v>
      </c>
      <c r="V62" s="24">
        <f t="shared" si="3"/>
        <v>1.78</v>
      </c>
      <c r="W62" s="24">
        <f t="shared" si="3"/>
        <v>2.41</v>
      </c>
      <c r="X62" s="24">
        <f t="shared" si="3"/>
        <v>2.4299999999999997</v>
      </c>
      <c r="Y62" s="24">
        <f t="shared" si="3"/>
        <v>1.8399999999999999</v>
      </c>
      <c r="Z62" s="24">
        <f t="shared" si="3"/>
        <v>2.7</v>
      </c>
      <c r="AA62" s="24">
        <f t="shared" si="3"/>
        <v>2.48</v>
      </c>
      <c r="AB62" s="24">
        <f t="shared" si="3"/>
        <v>3.0199999999999996</v>
      </c>
      <c r="AC62" s="24">
        <f t="shared" si="3"/>
        <v>2.9899999999999998</v>
      </c>
      <c r="AD62" s="24">
        <f t="shared" si="3"/>
        <v>2.0999999999999996</v>
      </c>
      <c r="AE62" s="24">
        <f t="shared" si="3"/>
        <v>3.6800000000000006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</row>
    <row r="63" spans="1:78" s="23" customFormat="1" ht="12.75">
      <c r="A63" s="22" t="s">
        <v>51</v>
      </c>
      <c r="D63" s="24">
        <f aca="true" t="shared" si="4" ref="D63:N63">ROUNDUP(D24*IF($C$70,1,0)/D25+(D28/D29/5*$C23)*$B$67/100+(D28/D29/5*$C23)*$B$66/100+(D30/D31/5*$C20)*$B$66/100+(D30/D31/5*$C21)*$B$66/100+(D30/D31/5*$C22)*$B$66/100+(D34/D35)*$B$67/100+(D34/D35)*$B$66/100+3*D36/D37*$B$66/100+D38/D39*$B$67/100+D38/D40*$B$66/100+D41/D42+D43/D44+D47/D48*$B$66/100+D47/D49*$B$67/100+D52/D53+D54/D55+D58/D59,4)*100</f>
        <v>10.8</v>
      </c>
      <c r="E63" s="24">
        <f t="shared" si="4"/>
        <v>15.299999999999999</v>
      </c>
      <c r="F63" s="24">
        <f t="shared" si="4"/>
        <v>8.84</v>
      </c>
      <c r="G63" s="24">
        <f t="shared" si="4"/>
        <v>8.88</v>
      </c>
      <c r="H63" s="24">
        <f>ROUNDUP(H24*IF($C$70,1,0)/H25+(H28/H29/5*$C23)*$B$67/100+(H28/H29/5*$C23)*$B$66/100+(H30/H31/5*$C20)*$B$66/100+(H30/H31/5*$C21)*$B$66/100+(H30/H31/5*$C22)*$B$66/100+(H34/H35)*$B$67/100+(H34/H35)*$B$66/100+3*H36/H37*$B$66/100+H38/H39*$B$67/100+H38/H40*$B$66/100+H41/H42+H43/H44+H47/H48*$B$66/100+H47/H49*$B$67/100+H52/H53+H54/H55+H58/H59,4)*100</f>
        <v>8.72</v>
      </c>
      <c r="I63" s="24">
        <f>ROUNDUP(I24*IF($C$70,1,0)/I25+(I28/I29/5*$C23)*$B$67/100+(I28/I29/5*$C23)*$B$66/100+(I30/I31/5*$C20)*$B$66/100+(I30/I31/5*$C21)*$B$66/100+(I30/I31/5*$C22)*$B$66/100+(I34/I35)*$B$67/100+(I34/I35)*$B$66/100+3*I36/I37*$B$66/100+I38/I39*$B$67/100+I38/I40*$B$66/100+I41/I42+I43/I44+I47/I48*$B$66/100+I47/I49*$B$67/100+I52/I53+I54/I55+I58/I59,4)*100</f>
        <v>7.390000000000001</v>
      </c>
      <c r="J63" s="24">
        <f t="shared" si="4"/>
        <v>8.65</v>
      </c>
      <c r="K63" s="24">
        <f t="shared" si="4"/>
        <v>10.05</v>
      </c>
      <c r="L63" s="24">
        <f t="shared" si="4"/>
        <v>13.18</v>
      </c>
      <c r="M63" s="24">
        <f t="shared" si="4"/>
        <v>8.39</v>
      </c>
      <c r="N63" s="24">
        <f t="shared" si="4"/>
        <v>8.540000000000001</v>
      </c>
      <c r="O63" s="24"/>
      <c r="P63" s="24">
        <f aca="true" t="shared" si="5" ref="P63:AE63">ROUNDUP(P24*IF($C$70,1,0)/P25+(P28/P29/5*$C23)*$B$67/100+(P28/P29/5*$C23)*$B$66/100+(P30/P31/5*$C20)*$B$66/100+(P30/P31/5*$C21)*$B$66/100+(P30/P31/5*$C22)*$B$66/100+(P34/P35)*$B$67/100+(P34/P35)*$B$66/100+3*P36/P37*$B$66/100+P38/P39*$B$67/100+P38/P40*$B$66/100+P41/P42+P43/P44+P47/P48*$B$66/100+P47/P49*$B$67/100+P52/P53+P54/P55+P58/P59,4)*100</f>
        <v>7.180000000000001</v>
      </c>
      <c r="Q63" s="24">
        <f t="shared" si="5"/>
        <v>10.52</v>
      </c>
      <c r="R63" s="24">
        <f t="shared" si="5"/>
        <v>8.83</v>
      </c>
      <c r="S63" s="24">
        <f t="shared" si="5"/>
        <v>10.36</v>
      </c>
      <c r="T63" s="24">
        <f t="shared" si="5"/>
        <v>7.6899999999999995</v>
      </c>
      <c r="U63" s="24">
        <f t="shared" si="5"/>
        <v>7.42</v>
      </c>
      <c r="V63" s="24">
        <f t="shared" si="5"/>
        <v>8.129999999999999</v>
      </c>
      <c r="W63" s="24">
        <f t="shared" si="5"/>
        <v>10.31</v>
      </c>
      <c r="X63" s="24">
        <f t="shared" si="5"/>
        <v>10.33</v>
      </c>
      <c r="Y63" s="24">
        <f t="shared" si="5"/>
        <v>6.330000000000001</v>
      </c>
      <c r="Z63" s="24">
        <f t="shared" si="5"/>
        <v>9.45</v>
      </c>
      <c r="AA63" s="24">
        <f t="shared" si="5"/>
        <v>6.8100000000000005</v>
      </c>
      <c r="AB63" s="24">
        <f t="shared" si="5"/>
        <v>8</v>
      </c>
      <c r="AC63" s="24">
        <f t="shared" si="5"/>
        <v>7.9399999999999995</v>
      </c>
      <c r="AD63" s="24">
        <f t="shared" si="5"/>
        <v>9.180000000000001</v>
      </c>
      <c r="AE63" s="24">
        <f t="shared" si="5"/>
        <v>9.01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</row>
    <row r="64" spans="1:17" ht="12.75">
      <c r="A64" s="4"/>
      <c r="Q64" s="24"/>
    </row>
    <row r="65" spans="1:17" ht="18">
      <c r="A65" s="30" t="s">
        <v>46</v>
      </c>
      <c r="C65" s="2"/>
      <c r="Q65" s="24"/>
    </row>
    <row r="66" spans="1:17" ht="19.5">
      <c r="A66" s="31" t="s">
        <v>47</v>
      </c>
      <c r="B66" s="32">
        <v>75</v>
      </c>
      <c r="C66" s="2"/>
      <c r="Q66" s="24"/>
    </row>
    <row r="67" spans="1:3" ht="19.5">
      <c r="A67" s="31" t="s">
        <v>48</v>
      </c>
      <c r="B67" s="32">
        <f>100-B66</f>
        <v>25</v>
      </c>
      <c r="C67" s="2"/>
    </row>
    <row r="68" spans="1:3" ht="12.75">
      <c r="A68" s="3"/>
      <c r="C68" s="2"/>
    </row>
    <row r="69" spans="1:10" ht="14.25">
      <c r="A69" s="46" t="s">
        <v>59</v>
      </c>
      <c r="B69" s="47"/>
      <c r="C69" s="47"/>
      <c r="D69" s="48"/>
      <c r="E69" s="48"/>
      <c r="F69" s="48"/>
      <c r="G69" s="48"/>
      <c r="H69" s="48"/>
      <c r="I69" s="48"/>
      <c r="J69" s="48"/>
    </row>
    <row r="70" spans="1:3" ht="12.75">
      <c r="A70" s="6" t="s">
        <v>10</v>
      </c>
      <c r="C70" s="2" t="b">
        <v>1</v>
      </c>
    </row>
    <row r="71" ht="12.75">
      <c r="A71" s="3" t="s">
        <v>34</v>
      </c>
    </row>
    <row r="73" spans="1:78" ht="12.75">
      <c r="A73" s="3">
        <v>0</v>
      </c>
      <c r="D73" s="14">
        <f aca="true" t="shared" si="6" ref="D73:E104">D$24*IF($C$70,1,0)+D$28*IF(ROUNDUP(($A73-(D$14*5/$C$23))/(D$29*5/$C$23),0)&lt;0,0,ROUNDUP(($A73-(D$14*5/$C$23))/(D$29*5/$C$23),0))+D$30*IF(ROUNDUP(($A73-(D$15*5/$C$20))/(D$31*5/$C$20),0)&lt;0,0,ROUNDUP(($A73-(D$15*5/$C$20))/(D$31*5/$C$20),0))*$B$66/100+D$30*IF(ROUNDUP(($A73-(D$15*5/$C$21))/(D$31*5/$C$21),0)&lt;0,0,ROUNDUP(($A73-(D$15*5/$C$21))/(D$31*5/$C$21),0))*$B$66/100+D$30*IF(ROUNDUP(($A73-(D$15*5/$C$22))/(D$31*5/$C$22),0)&lt;0,0,ROUNDUP(($A73-(D$15*5/$C$22))/(D$31*5/$C$22),0))*$B$66/100+D$34*ROUNDDOWN($A73/D$35,0)+D$36*ROUNDDOWN($A73/D$37,0)*3*$B$66/100+D$38*ROUNDDOWN($A73/D$40,0)*$B$66/100+D$38*ROUNDDOWN($A73/D$39,0)*$B$67/100+D$43*ROUNDDOWN($A73/D$44,0)*$B$66/100+D$41*ROUNDDOWN($A73/D$42,0)*$B$67/100+D$47*ROUNDDOWN($A73/D$49,0)*$B$67/100+D$47*ROUNDDOWN($A73/D$48,0)*$B$66/100+D$52*ROUNDDOWN($A73/D$53,0)+D$54*ROUNDDOWN($A73/D$55,0)+D$58*ROUNDDOWN($A73/D$59,0)</f>
        <v>429</v>
      </c>
      <c r="E73" s="14">
        <f t="shared" si="6"/>
        <v>429</v>
      </c>
      <c r="F73" s="14">
        <f aca="true" t="shared" si="7" ref="F73:N73">F$24*IF($C$70,1,0)+F$28*IF(ROUNDUP(($A73-(F$14*5/$C$23))/(F$29*5/$C$23),0)&lt;0,0,ROUNDUP(($A73-(F$14*5/$C$23))/(F$29*5/$C$23),0))+F$30*IF(ROUNDUP(($A73-(F$15*5/$C$20))/(F$31*5/$C$20),0)&lt;0,0,ROUNDUP(($A73-(F$15*5/$C$20))/(F$31*5/$C$20),0))*$B$66/100+F$30*IF(ROUNDUP(($A73-(F$15*5/$C$21))/(F$31*5/$C$21),0)&lt;0,0,ROUNDUP(($A73-(F$15*5/$C$21))/(F$31*5/$C$21),0))*$B$66/100+F$30*IF(ROUNDUP(($A73-(F$15*5/$C$22))/(F$31*5/$C$22),0)&lt;0,0,ROUNDUP(($A73-(F$15*5/$C$22))/(F$31*5/$C$22),0))*$B$66/100+F$34*ROUNDDOWN($A73/F$35,0)+F$36*ROUNDDOWN($A73/F$37,0)*3*$B$66/100+F$38*ROUNDDOWN($A73/F$40,0)*$B$66/100+F$38*ROUNDDOWN($A73/F$39,0)*$B$67/100+F$43*ROUNDDOWN($A73/F$44,0)*$B$66/100+F$41*ROUNDDOWN($A73/F$42,0)*$B$67/100+F$47*ROUNDDOWN($A73/F$49,0)*$B$67/100+F$47*ROUNDDOWN($A73/F$48,0)*$B$66/100+F$52*ROUNDDOWN($A73/F$53,0)+F$54*ROUNDDOWN($A73/F$55,0)+F$58*ROUNDDOWN($A73/F$59,0)</f>
        <v>728</v>
      </c>
      <c r="G73" s="14">
        <f t="shared" si="7"/>
        <v>920</v>
      </c>
      <c r="H73" s="14">
        <f t="shared" si="7"/>
        <v>540</v>
      </c>
      <c r="I73" s="14">
        <f t="shared" si="7"/>
        <v>670</v>
      </c>
      <c r="J73" s="14">
        <f t="shared" si="7"/>
        <v>1649</v>
      </c>
      <c r="K73" s="14">
        <f t="shared" si="7"/>
        <v>495</v>
      </c>
      <c r="L73" s="14">
        <f t="shared" si="7"/>
        <v>465</v>
      </c>
      <c r="M73" s="14">
        <f t="shared" si="7"/>
        <v>810</v>
      </c>
      <c r="N73" s="14">
        <f t="shared" si="7"/>
        <v>1235</v>
      </c>
      <c r="O73" s="14"/>
      <c r="P73" s="14">
        <f aca="true" t="shared" si="8" ref="P73:Q88">P$24*IF($C$70,1,0)+P$28*IF(ROUNDUP(($A73-(P$14*5/$C$23))/(P$29*5/$C$23),0)&lt;0,0,ROUNDUP(($A73-(P$14*5/$C$23))/(P$29*5/$C$23),0))+P$30*IF(ROUNDUP(($A73-(P$15*5/$C$20))/(P$31*5/$C$20),0)&lt;0,0,ROUNDUP(($A73-(P$15*5/$C$20))/(P$31*5/$C$20),0))*$B$66/100+P$30*IF(ROUNDUP(($A73-(P$15*5/$C$21))/(P$31*5/$C$21),0)&lt;0,0,ROUNDUP(($A73-(P$15*5/$C$21))/(P$31*5/$C$21),0))*$B$66/100+P$30*IF(ROUNDUP(($A73-(P$15*5/$C$22))/(P$31*5/$C$22),0)&lt;0,0,ROUNDUP(($A73-(P$15*5/$C$22))/(P$31*5/$C$22),0))*$B$66/100+P$34*ROUNDDOWN($A73/P$35,0)+P$36*ROUNDDOWN($A73/P$37,0)*3*$B$66/100+P$38*ROUNDDOWN($A73/P$40,0)*$B$66/100+P$38*ROUNDDOWN($A73/P$39,0)*$B$67/100+P$43*ROUNDDOWN($A73/P$44,0)*$B$66/100+P$41*ROUNDDOWN($A73/P$42,0)*$B$67/100+P$47*ROUNDDOWN($A73/P$49,0)*$B$67/100+P$47*ROUNDDOWN($A73/P$48,0)*$B$66/100+P$52*ROUNDDOWN($A73/P$53,0)+P$54*ROUNDDOWN($A73/P$55,0)+P$58*ROUNDDOWN($A73/P$59,0)</f>
        <v>1590</v>
      </c>
      <c r="Q73" s="14">
        <f t="shared" si="8"/>
        <v>2085</v>
      </c>
      <c r="R73" s="14">
        <f aca="true" t="shared" si="9" ref="R73:U136">R$24*IF($C$70,1,0)+R$28*IF(ROUNDUP(($A73-(R$14*5/$C$23))/(R$29*5/$C$23),0)&lt;0,0,ROUNDUP(($A73-(R$14*5/$C$23))/(R$29*5/$C$23),0))+R$30*IF(ROUNDUP(($A73-(R$15*5/$C$20))/(R$31*5/$C$20),0)&lt;0,0,ROUNDUP(($A73-(R$15*5/$C$20))/(R$31*5/$C$20),0))*$B$66/100+R$30*IF(ROUNDUP(($A73-(R$15*5/$C$21))/(R$31*5/$C$21),0)&lt;0,0,ROUNDUP(($A73-(R$15*5/$C$21))/(R$31*5/$C$21),0))*$B$66/100+R$30*IF(ROUNDUP(($A73-(R$15*5/$C$22))/(R$31*5/$C$22),0)&lt;0,0,ROUNDUP(($A73-(R$15*5/$C$22))/(R$31*5/$C$22),0))*$B$66/100+R$34*ROUNDDOWN($A73/R$35,0)+R$36*ROUNDDOWN($A73/R$37,0)*3*$B$66/100+R$38*ROUNDDOWN($A73/R$40,0)*$B$66/100+R$38*ROUNDDOWN($A73/R$39,0)*$B$67/100+R$43*ROUNDDOWN($A73/R$44,0)*$B$66/100+R$41*ROUNDDOWN($A73/R$42,0)*$B$67/100+R$47*ROUNDDOWN($A73/R$49,0)*$B$67/100+R$47*ROUNDDOWN($A73/R$48,0)*$B$66/100+R$52*ROUNDDOWN($A73/R$53,0)+R$54*ROUNDDOWN($A73/R$55,0)+R$58*ROUNDDOWN($A73/R$59,0)</f>
        <v>565</v>
      </c>
      <c r="S73" s="14">
        <f aca="true" t="shared" si="10" ref="S73:S104">S$24*IF($C$70,1,0)+S$28*IF(ROUNDUP(($A73-(S$14*5/$C$23))/(S$29*5/$C$23),0)&lt;0,0,ROUNDUP(($A73-(S$14*5/$C$23))/(S$29*5/$C$23),0))+S$30*IF(ROUNDUP(($A73-(S$15*5/$C$20))/(S$31*5/$C$20),0)&lt;0,0,ROUNDUP(($A73-(S$15*5/$C$20))/(S$31*5/$C$20),0))*$B$66/100+S$30*IF(ROUNDUP(($A73-(S$15*5/$C$21))/(S$31*5/$C$21),0)&lt;0,0,ROUNDUP(($A73-(S$15*5/$C$21))/(S$31*5/$C$21),0))*$B$66/100+S$30*IF(ROUNDUP(($A73-(S$15*5/$C$22))/(S$31*5/$C$22),0)&lt;0,0,ROUNDUP(($A73-(S$15*5/$C$22))/(S$31*5/$C$22),0))*$B$66/100+S$34*ROUNDDOWN($A73/S$35,0)+S$36*ROUNDDOWN($A73/S$37,0)*3*$B$66/100+S$38*ROUNDDOWN($A73/S$40,0)*$B$66/100+S$38*ROUNDDOWN($A73/S$39,0)*$B$67/100+S$43*ROUNDDOWN($A73/S$44,0)*$B$66/100+S$41*ROUNDDOWN($A73/S$42,0)*$B$67/100+S$47*ROUNDDOWN($A73/S$49,0)*$B$67/100+S$47*ROUNDDOWN($A73/S$48,0)*$B$66/100+S$52*ROUNDDOWN($A73/S$53,0)+S$54*ROUNDDOWN($A73/S$55,0)+S$58*ROUNDDOWN($A73/S$59,0)</f>
        <v>1425</v>
      </c>
      <c r="T73" s="14">
        <f t="shared" si="9"/>
        <v>1895</v>
      </c>
      <c r="U73" s="14">
        <f t="shared" si="9"/>
        <v>2380</v>
      </c>
      <c r="V73" s="14">
        <f aca="true" t="shared" si="11" ref="V73:V136">V$24*IF($C$70,1,0)+V$28*IF(ROUNDUP(($A73-(V$14*5/$C$23))/(V$29*5/$C$23),0)&lt;0,0,ROUNDUP(($A73-(V$14*5/$C$23))/(V$29*5/$C$23),0))+V$30*IF(ROUNDUP(($A73-(V$15*5/$C$20))/(V$31*5/$C$20),0)&lt;0,0,ROUNDUP(($A73-(V$15*5/$C$20))/(V$31*5/$C$20),0))*$B$66/100+V$30*IF(ROUNDUP(($A73-(V$15*5/$C$21))/(V$31*5/$C$21),0)&lt;0,0,ROUNDUP(($A73-(V$15*5/$C$21))/(V$31*5/$C$21),0))*$B$66/100+V$30*IF(ROUNDUP(($A73-(V$15*5/$C$22))/(V$31*5/$C$22),0)&lt;0,0,ROUNDUP(($A73-(V$15*5/$C$22))/(V$31*5/$C$22),0))*$B$66/100+V$34*ROUNDDOWN($A73/V$35,0)+V$36*ROUNDDOWN($A73/V$37,0)*3*$B$66/100+V$38*ROUNDDOWN($A73/V$40,0)*$B$66/100+V$38*ROUNDDOWN($A73/V$39,0)*$B$67/100+V$43*ROUNDDOWN($A73/V$44,0)*$B$66/100+V$41*ROUNDDOWN($A73/V$42,0)*$B$67/100+V$47*ROUNDDOWN($A73/V$49,0)*$B$67/100+V$47*ROUNDDOWN($A73/V$48,0)*$B$66/100+V$52*ROUNDDOWN($A73/V$53,0)+V$54*ROUNDDOWN($A73/V$55,0)+V$58*ROUNDDOWN($A73/V$59,0)</f>
        <v>415</v>
      </c>
      <c r="W73" s="14">
        <f aca="true" t="shared" si="12" ref="W73:AE73">W$24*IF($C$70,1,0)+W$28*IF(ROUNDUP(($A73-(W$14*5/$C$23))/(W$29*5/$C$23),0)&lt;0,0,ROUNDUP(($A73-(W$14*5/$C$23))/(W$29*5/$C$23),0))+W$30*IF(ROUNDUP(($A73-(W$15*5/$C$20))/(W$31*5/$C$20),0)&lt;0,0,ROUNDUP(($A73-(W$15*5/$C$20))/(W$31*5/$C$20),0))*$B$66/100+W$30*IF(ROUNDUP(($A73-(W$15*5/$C$21))/(W$31*5/$C$21),0)&lt;0,0,ROUNDUP(($A73-(W$15*5/$C$21))/(W$31*5/$C$21),0))*$B$66/100+W$30*IF(ROUNDUP(($A73-(W$15*5/$C$22))/(W$31*5/$C$22),0)&lt;0,0,ROUNDUP(($A73-(W$15*5/$C$22))/(W$31*5/$C$22),0))*$B$66/100+W$34*ROUNDDOWN($A73/W$35,0)+W$36*ROUNDDOWN($A73/W$37,0)*3*$B$66/100+W$38*ROUNDDOWN($A73/W$40,0)*$B$66/100+W$38*ROUNDDOWN($A73/W$39,0)*$B$67/100+W$43*ROUNDDOWN($A73/W$44,0)*$B$66/100+W$41*ROUNDDOWN($A73/W$42,0)*$B$67/100+W$47*ROUNDDOWN($A73/W$49,0)*$B$67/100+W$47*ROUNDDOWN($A73/W$48,0)*$B$66/100+W$52*ROUNDDOWN($A73/W$53,0)+W$54*ROUNDDOWN($A73/W$55,0)+W$58*ROUNDDOWN($A73/W$59,0)</f>
        <v>755</v>
      </c>
      <c r="X73" s="14">
        <f t="shared" si="12"/>
        <v>815</v>
      </c>
      <c r="Y73" s="14">
        <f t="shared" si="12"/>
        <v>1816</v>
      </c>
      <c r="Z73" s="14">
        <f t="shared" si="12"/>
        <v>2100</v>
      </c>
      <c r="AA73" s="14">
        <f t="shared" si="12"/>
        <v>2400</v>
      </c>
      <c r="AB73" s="14">
        <f t="shared" si="12"/>
        <v>425</v>
      </c>
      <c r="AC73" s="14">
        <f t="shared" si="12"/>
        <v>540</v>
      </c>
      <c r="AD73" s="14">
        <f t="shared" si="12"/>
        <v>480</v>
      </c>
      <c r="AE73" s="14">
        <f t="shared" si="12"/>
        <v>590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</row>
    <row r="74" spans="1:78" ht="12.75">
      <c r="A74" s="3">
        <v>1000</v>
      </c>
      <c r="D74" s="14">
        <f t="shared" si="6"/>
        <v>429</v>
      </c>
      <c r="E74" s="14">
        <f t="shared" si="6"/>
        <v>429</v>
      </c>
      <c r="F74" s="14">
        <f aca="true" t="shared" si="13" ref="F74:N83">F$24*IF($C$70,1,0)+F$28*IF(ROUNDUP(($A74-(F$14*5/$C$23))/(F$29*5/$C$23),0)&lt;0,0,ROUNDUP(($A74-(F$14*5/$C$23))/(F$29*5/$C$23),0))+F$30*IF(ROUNDUP(($A74-(F$15*5/$C$20))/(F$31*5/$C$20),0)&lt;0,0,ROUNDUP(($A74-(F$15*5/$C$20))/(F$31*5/$C$20),0))*$B$66/100+F$30*IF(ROUNDUP(($A74-(F$15*5/$C$21))/(F$31*5/$C$21),0)&lt;0,0,ROUNDUP(($A74-(F$15*5/$C$21))/(F$31*5/$C$21),0))*$B$66/100+F$30*IF(ROUNDUP(($A74-(F$15*5/$C$22))/(F$31*5/$C$22),0)&lt;0,0,ROUNDUP(($A74-(F$15*5/$C$22))/(F$31*5/$C$22),0))*$B$66/100+F$34*ROUNDDOWN($A74/F$35,0)+F$36*ROUNDDOWN($A74/F$37,0)*3*$B$66/100+F$38*ROUNDDOWN($A74/F$40,0)*$B$66/100+F$38*ROUNDDOWN($A74/F$39,0)*$B$67/100+F$43*ROUNDDOWN($A74/F$44,0)*$B$66/100+F$41*ROUNDDOWN($A74/F$42,0)*$B$67/100+F$47*ROUNDDOWN($A74/F$49,0)*$B$67/100+F$47*ROUNDDOWN($A74/F$48,0)*$B$66/100+F$52*ROUNDDOWN($A74/F$53,0)+F$54*ROUNDDOWN($A74/F$55,0)+F$58*ROUNDDOWN($A74/F$59,0)</f>
        <v>728</v>
      </c>
      <c r="G74" s="14">
        <f t="shared" si="13"/>
        <v>920</v>
      </c>
      <c r="H74" s="14">
        <f t="shared" si="13"/>
        <v>540</v>
      </c>
      <c r="I74" s="14">
        <f t="shared" si="13"/>
        <v>670</v>
      </c>
      <c r="J74" s="14">
        <f t="shared" si="13"/>
        <v>1649</v>
      </c>
      <c r="K74" s="14">
        <f t="shared" si="13"/>
        <v>495</v>
      </c>
      <c r="L74" s="14">
        <f t="shared" si="13"/>
        <v>465</v>
      </c>
      <c r="M74" s="14">
        <f t="shared" si="13"/>
        <v>810</v>
      </c>
      <c r="N74" s="14">
        <f t="shared" si="13"/>
        <v>1235</v>
      </c>
      <c r="O74" s="14"/>
      <c r="P74" s="14">
        <f t="shared" si="8"/>
        <v>1590</v>
      </c>
      <c r="Q74" s="14">
        <f t="shared" si="8"/>
        <v>2085</v>
      </c>
      <c r="R74" s="14">
        <f t="shared" si="9"/>
        <v>565</v>
      </c>
      <c r="S74" s="14">
        <f t="shared" si="10"/>
        <v>1425</v>
      </c>
      <c r="T74" s="14">
        <f t="shared" si="9"/>
        <v>1895</v>
      </c>
      <c r="U74" s="14">
        <f t="shared" si="9"/>
        <v>2380</v>
      </c>
      <c r="V74" s="14">
        <f t="shared" si="11"/>
        <v>415</v>
      </c>
      <c r="W74" s="14">
        <f aca="true" t="shared" si="14" ref="W74:AB137">W$24*IF($C$70,1,0)+W$28*IF(ROUNDUP(($A74-(W$14*5/$C$23))/(W$29*5/$C$23),0)&lt;0,0,ROUNDUP(($A74-(W$14*5/$C$23))/(W$29*5/$C$23),0))+W$30*IF(ROUNDUP(($A74-(W$15*5/$C$20))/(W$31*5/$C$20),0)&lt;0,0,ROUNDUP(($A74-(W$15*5/$C$20))/(W$31*5/$C$20),0))*$B$66/100+W$30*IF(ROUNDUP(($A74-(W$15*5/$C$21))/(W$31*5/$C$21),0)&lt;0,0,ROUNDUP(($A74-(W$15*5/$C$21))/(W$31*5/$C$21),0))*$B$66/100+W$30*IF(ROUNDUP(($A74-(W$15*5/$C$22))/(W$31*5/$C$22),0)&lt;0,0,ROUNDUP(($A74-(W$15*5/$C$22))/(W$31*5/$C$22),0))*$B$66/100+W$34*ROUNDDOWN($A74/W$35,0)+W$36*ROUNDDOWN($A74/W$37,0)*3*$B$66/100+W$38*ROUNDDOWN($A74/W$40,0)*$B$66/100+W$38*ROUNDDOWN($A74/W$39,0)*$B$67/100+W$43*ROUNDDOWN($A74/W$44,0)*$B$66/100+W$41*ROUNDDOWN($A74/W$42,0)*$B$67/100+W$47*ROUNDDOWN($A74/W$49,0)*$B$67/100+W$47*ROUNDDOWN($A74/W$48,0)*$B$66/100+W$52*ROUNDDOWN($A74/W$53,0)+W$54*ROUNDDOWN($A74/W$55,0)+W$58*ROUNDDOWN($A74/W$59,0)</f>
        <v>755</v>
      </c>
      <c r="X74" s="14">
        <f aca="true" t="shared" si="15" ref="X74:X105">X$24*IF($C$70,1,0)+X$28*IF(ROUNDUP(($A74-(X$14*5/$C$23))/(X$29*5/$C$23),0)&lt;0,0,ROUNDUP(($A74-(X$14*5/$C$23))/(X$29*5/$C$23),0))+X$30*IF(ROUNDUP(($A74-(X$15*5/$C$20))/(X$31*5/$C$20),0)&lt;0,0,ROUNDUP(($A74-(X$15*5/$C$20))/(X$31*5/$C$20),0))*$B$66/100+X$30*IF(ROUNDUP(($A74-(X$15*5/$C$21))/(X$31*5/$C$21),0)&lt;0,0,ROUNDUP(($A74-(X$15*5/$C$21))/(X$31*5/$C$21),0))*$B$66/100+X$30*IF(ROUNDUP(($A74-(X$15*5/$C$22))/(X$31*5/$C$22),0)&lt;0,0,ROUNDUP(($A74-(X$15*5/$C$22))/(X$31*5/$C$22),0))*$B$66/100+X$34*ROUNDDOWN($A74/X$35,0)+X$36*ROUNDDOWN($A74/X$37,0)*3*$B$66/100+X$38*ROUNDDOWN($A74/X$40,0)*$B$66/100+X$38*ROUNDDOWN($A74/X$39,0)*$B$67/100+X$43*ROUNDDOWN($A74/X$44,0)*$B$66/100+X$41*ROUNDDOWN($A74/X$42,0)*$B$67/100+X$47*ROUNDDOWN($A74/X$49,0)*$B$67/100+X$47*ROUNDDOWN($A74/X$48,0)*$B$66/100+X$52*ROUNDDOWN($A74/X$53,0)+X$54*ROUNDDOWN($A74/X$55,0)+X$58*ROUNDDOWN($A74/X$59,0)</f>
        <v>815</v>
      </c>
      <c r="Y74" s="14">
        <f aca="true" t="shared" si="16" ref="Y74:Y137">Y$24*IF($C$70,1,0)+Y$28*IF(ROUNDUP(($A74-(Y$14*5/$C$23))/(Y$29*5/$C$23),0)&lt;0,0,ROUNDUP(($A74-(Y$14*5/$C$23))/(Y$29*5/$C$23),0))+Y$30*IF(ROUNDUP(($A74-(Y$15*5/$C$20))/(Y$31*5/$C$20),0)&lt;0,0,ROUNDUP(($A74-(Y$15*5/$C$20))/(Y$31*5/$C$20),0))*$B$66/100+Y$30*IF(ROUNDUP(($A74-(Y$15*5/$C$21))/(Y$31*5/$C$21),0)&lt;0,0,ROUNDUP(($A74-(Y$15*5/$C$21))/(Y$31*5/$C$21),0))*$B$66/100+Y$30*IF(ROUNDUP(($A74-(Y$15*5/$C$22))/(Y$31*5/$C$22),0)&lt;0,0,ROUNDUP(($A74-(Y$15*5/$C$22))/(Y$31*5/$C$22),0))*$B$66/100+Y$34*ROUNDDOWN($A74/Y$35,0)+Y$36*ROUNDDOWN($A74/Y$37,0)*3*$B$66/100+Y$38*ROUNDDOWN($A74/Y$40,0)*$B$66/100+Y$38*ROUNDDOWN($A74/Y$39,0)*$B$67/100+Y$43*ROUNDDOWN($A74/Y$44,0)*$B$66/100+Y$41*ROUNDDOWN($A74/Y$42,0)*$B$67/100+Y$47*ROUNDDOWN($A74/Y$49,0)*$B$67/100+Y$47*ROUNDDOWN($A74/Y$48,0)*$B$66/100+Y$52*ROUNDDOWN($A74/Y$53,0)+Y$54*ROUNDDOWN($A74/Y$55,0)+Y$58*ROUNDDOWN($A74/Y$59,0)</f>
        <v>1816</v>
      </c>
      <c r="Z74" s="14">
        <f t="shared" si="14"/>
        <v>2100</v>
      </c>
      <c r="AA74" s="14">
        <f t="shared" si="14"/>
        <v>2400</v>
      </c>
      <c r="AB74" s="14">
        <f t="shared" si="14"/>
        <v>425</v>
      </c>
      <c r="AC74" s="14">
        <f aca="true" t="shared" si="17" ref="AC74:AE137">AC$24*IF($C$70,1,0)+AC$28*IF(ROUNDUP(($A74-(AC$14*5/$C$23))/(AC$29*5/$C$23),0)&lt;0,0,ROUNDUP(($A74-(AC$14*5/$C$23))/(AC$29*5/$C$23),0))+AC$30*IF(ROUNDUP(($A74-(AC$15*5/$C$20))/(AC$31*5/$C$20),0)&lt;0,0,ROUNDUP(($A74-(AC$15*5/$C$20))/(AC$31*5/$C$20),0))*$B$66/100+AC$30*IF(ROUNDUP(($A74-(AC$15*5/$C$21))/(AC$31*5/$C$21),0)&lt;0,0,ROUNDUP(($A74-(AC$15*5/$C$21))/(AC$31*5/$C$21),0))*$B$66/100+AC$30*IF(ROUNDUP(($A74-(AC$15*5/$C$22))/(AC$31*5/$C$22),0)&lt;0,0,ROUNDUP(($A74-(AC$15*5/$C$22))/(AC$31*5/$C$22),0))*$B$66/100+AC$34*ROUNDDOWN($A74/AC$35,0)+AC$36*ROUNDDOWN($A74/AC$37,0)*3*$B$66/100+AC$38*ROUNDDOWN($A74/AC$40,0)*$B$66/100+AC$38*ROUNDDOWN($A74/AC$39,0)*$B$67/100+AC$43*ROUNDDOWN($A74/AC$44,0)*$B$66/100+AC$41*ROUNDDOWN($A74/AC$42,0)*$B$67/100+AC$47*ROUNDDOWN($A74/AC$49,0)*$B$67/100+AC$47*ROUNDDOWN($A74/AC$48,0)*$B$66/100+AC$52*ROUNDDOWN($A74/AC$53,0)+AC$54*ROUNDDOWN($A74/AC$55,0)+AC$58*ROUNDDOWN($A74/AC$59,0)</f>
        <v>540</v>
      </c>
      <c r="AD74" s="14">
        <f t="shared" si="17"/>
        <v>480</v>
      </c>
      <c r="AE74" s="14">
        <f t="shared" si="17"/>
        <v>590</v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</row>
    <row r="75" spans="1:78" ht="12.75">
      <c r="A75" s="3">
        <v>5000</v>
      </c>
      <c r="D75" s="14">
        <f t="shared" si="6"/>
        <v>667.5</v>
      </c>
      <c r="E75" s="14">
        <f t="shared" si="6"/>
        <v>1001</v>
      </c>
      <c r="F75" s="14">
        <f t="shared" si="13"/>
        <v>1046.4</v>
      </c>
      <c r="G75" s="14">
        <f t="shared" si="13"/>
        <v>1238.3999999999999</v>
      </c>
      <c r="H75" s="14">
        <f t="shared" si="13"/>
        <v>865.6300000000001</v>
      </c>
      <c r="I75" s="14">
        <f t="shared" si="13"/>
        <v>992.75</v>
      </c>
      <c r="J75" s="14">
        <f t="shared" si="13"/>
        <v>1649</v>
      </c>
      <c r="K75" s="14">
        <f t="shared" si="13"/>
        <v>848.25</v>
      </c>
      <c r="L75" s="14">
        <f t="shared" si="13"/>
        <v>944</v>
      </c>
      <c r="M75" s="14">
        <f t="shared" si="13"/>
        <v>1057.5</v>
      </c>
      <c r="N75" s="14">
        <f t="shared" si="13"/>
        <v>1235</v>
      </c>
      <c r="O75" s="14"/>
      <c r="P75" s="14">
        <f t="shared" si="8"/>
        <v>2166.75</v>
      </c>
      <c r="Q75" s="14">
        <f t="shared" si="8"/>
        <v>2085</v>
      </c>
      <c r="R75" s="14">
        <f t="shared" si="9"/>
        <v>923.75</v>
      </c>
      <c r="S75" s="14">
        <f t="shared" si="10"/>
        <v>1761.25</v>
      </c>
      <c r="T75" s="14">
        <f t="shared" si="9"/>
        <v>2337.5</v>
      </c>
      <c r="U75" s="14">
        <f t="shared" si="9"/>
        <v>2978.75</v>
      </c>
      <c r="V75" s="14">
        <f t="shared" si="11"/>
        <v>737.75</v>
      </c>
      <c r="W75" s="14">
        <f t="shared" si="14"/>
        <v>1166.25</v>
      </c>
      <c r="X75" s="14">
        <f t="shared" si="15"/>
        <v>1226.25</v>
      </c>
      <c r="Y75" s="14">
        <f t="shared" si="16"/>
        <v>2500.75</v>
      </c>
      <c r="Z75" s="14">
        <f t="shared" si="14"/>
        <v>2565</v>
      </c>
      <c r="AA75" s="14">
        <f t="shared" si="14"/>
        <v>2726.25</v>
      </c>
      <c r="AB75" s="14">
        <f t="shared" si="14"/>
        <v>755.25</v>
      </c>
      <c r="AC75" s="14">
        <f t="shared" si="17"/>
        <v>873.5</v>
      </c>
      <c r="AD75" s="14">
        <f t="shared" si="17"/>
        <v>785</v>
      </c>
      <c r="AE75" s="14">
        <f t="shared" si="17"/>
        <v>910.5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</row>
    <row r="76" spans="1:78" ht="12.75">
      <c r="A76" s="3">
        <v>10000</v>
      </c>
      <c r="D76" s="14">
        <f t="shared" si="6"/>
        <v>1144.5</v>
      </c>
      <c r="E76" s="14">
        <f t="shared" si="6"/>
        <v>1716</v>
      </c>
      <c r="F76" s="14">
        <f t="shared" si="13"/>
        <v>1364.8000000000002</v>
      </c>
      <c r="G76" s="14">
        <f t="shared" si="13"/>
        <v>1556.8000000000002</v>
      </c>
      <c r="H76" s="14">
        <f t="shared" si="13"/>
        <v>1191.26</v>
      </c>
      <c r="I76" s="14">
        <f t="shared" si="13"/>
        <v>1315.5</v>
      </c>
      <c r="J76" s="14">
        <f t="shared" si="13"/>
        <v>2201.25</v>
      </c>
      <c r="K76" s="14">
        <f t="shared" si="13"/>
        <v>1279.5</v>
      </c>
      <c r="L76" s="14">
        <f t="shared" si="13"/>
        <v>1497</v>
      </c>
      <c r="M76" s="14">
        <f t="shared" si="13"/>
        <v>1415</v>
      </c>
      <c r="N76" s="14">
        <f t="shared" si="13"/>
        <v>1732</v>
      </c>
      <c r="O76" s="14"/>
      <c r="P76" s="14">
        <f t="shared" si="8"/>
        <v>2166.75</v>
      </c>
      <c r="Q76" s="14">
        <f t="shared" si="8"/>
        <v>3140.5</v>
      </c>
      <c r="R76" s="14">
        <f t="shared" si="9"/>
        <v>1202.5</v>
      </c>
      <c r="S76" s="14">
        <f t="shared" si="10"/>
        <v>2333.75</v>
      </c>
      <c r="T76" s="14">
        <f t="shared" si="9"/>
        <v>2337.5</v>
      </c>
      <c r="U76" s="14">
        <f t="shared" si="9"/>
        <v>2978.75</v>
      </c>
      <c r="V76" s="14">
        <f t="shared" si="11"/>
        <v>1060.5</v>
      </c>
      <c r="W76" s="14">
        <f t="shared" si="14"/>
        <v>1577.5</v>
      </c>
      <c r="X76" s="14">
        <f t="shared" si="15"/>
        <v>1637.5</v>
      </c>
      <c r="Y76" s="14">
        <f t="shared" si="16"/>
        <v>2526.75</v>
      </c>
      <c r="Z76" s="14">
        <f t="shared" si="14"/>
        <v>2970</v>
      </c>
      <c r="AA76" s="14">
        <f t="shared" si="14"/>
        <v>3007.5</v>
      </c>
      <c r="AB76" s="14">
        <f t="shared" si="14"/>
        <v>991.5</v>
      </c>
      <c r="AC76" s="14">
        <f t="shared" si="17"/>
        <v>1207</v>
      </c>
      <c r="AD76" s="14">
        <f t="shared" si="17"/>
        <v>1395</v>
      </c>
      <c r="AE76" s="14">
        <f t="shared" si="17"/>
        <v>1231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</row>
    <row r="77" spans="1:78" ht="12.75">
      <c r="A77" s="3">
        <v>15000</v>
      </c>
      <c r="D77" s="14">
        <f t="shared" si="6"/>
        <v>1936</v>
      </c>
      <c r="E77" s="14">
        <f t="shared" si="6"/>
        <v>2564.25</v>
      </c>
      <c r="F77" s="14">
        <f t="shared" si="13"/>
        <v>1683.1999999999998</v>
      </c>
      <c r="G77" s="14">
        <f t="shared" si="13"/>
        <v>1875.1999999999998</v>
      </c>
      <c r="H77" s="14">
        <f t="shared" si="13"/>
        <v>1647.7050000000004</v>
      </c>
      <c r="I77" s="14">
        <f t="shared" si="13"/>
        <v>1638.25</v>
      </c>
      <c r="J77" s="14">
        <f t="shared" si="13"/>
        <v>2201.25</v>
      </c>
      <c r="K77" s="14">
        <f t="shared" si="13"/>
        <v>1929</v>
      </c>
      <c r="L77" s="14">
        <f t="shared" si="13"/>
        <v>2252.5</v>
      </c>
      <c r="M77" s="14">
        <f t="shared" si="13"/>
        <v>1772.5</v>
      </c>
      <c r="N77" s="14">
        <f t="shared" si="13"/>
        <v>2229</v>
      </c>
      <c r="O77" s="14"/>
      <c r="P77" s="14">
        <f t="shared" si="8"/>
        <v>2743.5</v>
      </c>
      <c r="Q77" s="14">
        <f t="shared" si="8"/>
        <v>3140.5</v>
      </c>
      <c r="R77" s="14">
        <f t="shared" si="9"/>
        <v>1782.5</v>
      </c>
      <c r="S77" s="14">
        <f t="shared" si="10"/>
        <v>2570</v>
      </c>
      <c r="T77" s="14">
        <f t="shared" si="9"/>
        <v>2780</v>
      </c>
      <c r="U77" s="14">
        <f t="shared" si="9"/>
        <v>3577.5</v>
      </c>
      <c r="V77" s="14">
        <f t="shared" si="11"/>
        <v>1473.25</v>
      </c>
      <c r="W77" s="14">
        <f t="shared" si="14"/>
        <v>2086.25</v>
      </c>
      <c r="X77" s="14">
        <f t="shared" si="15"/>
        <v>2146.25</v>
      </c>
      <c r="Y77" s="14">
        <f t="shared" si="16"/>
        <v>2552.75</v>
      </c>
      <c r="Z77" s="14">
        <f t="shared" si="14"/>
        <v>3030</v>
      </c>
      <c r="AA77" s="14">
        <f t="shared" si="14"/>
        <v>3052.5</v>
      </c>
      <c r="AB77" s="14">
        <f t="shared" si="14"/>
        <v>1514</v>
      </c>
      <c r="AC77" s="14">
        <f t="shared" si="17"/>
        <v>1621.75</v>
      </c>
      <c r="AD77" s="14">
        <f t="shared" si="17"/>
        <v>1841</v>
      </c>
      <c r="AE77" s="14">
        <f t="shared" si="17"/>
        <v>1675.25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</row>
    <row r="78" spans="1:78" ht="12.75">
      <c r="A78" s="3">
        <v>20000</v>
      </c>
      <c r="D78" s="14">
        <f t="shared" si="6"/>
        <v>2174.5</v>
      </c>
      <c r="E78" s="14">
        <f t="shared" si="6"/>
        <v>3279.25</v>
      </c>
      <c r="F78" s="14">
        <f t="shared" si="13"/>
        <v>2307.0499999999997</v>
      </c>
      <c r="G78" s="14">
        <f t="shared" si="13"/>
        <v>2499.05</v>
      </c>
      <c r="H78" s="14">
        <f t="shared" si="13"/>
        <v>2058.835</v>
      </c>
      <c r="I78" s="14">
        <f t="shared" si="13"/>
        <v>2046.5</v>
      </c>
      <c r="J78" s="14">
        <f t="shared" si="13"/>
        <v>2753.5</v>
      </c>
      <c r="K78" s="14">
        <f t="shared" si="13"/>
        <v>2405.25</v>
      </c>
      <c r="L78" s="14">
        <f t="shared" si="13"/>
        <v>2805.5</v>
      </c>
      <c r="M78" s="14">
        <f t="shared" si="13"/>
        <v>2130</v>
      </c>
      <c r="N78" s="14">
        <f t="shared" si="13"/>
        <v>2726</v>
      </c>
      <c r="O78" s="14"/>
      <c r="P78" s="14">
        <f t="shared" si="8"/>
        <v>2743.5</v>
      </c>
      <c r="Q78" s="14">
        <f t="shared" si="8"/>
        <v>4196</v>
      </c>
      <c r="R78" s="14">
        <f t="shared" si="9"/>
        <v>2141.25</v>
      </c>
      <c r="S78" s="14">
        <f t="shared" si="10"/>
        <v>3142.5</v>
      </c>
      <c r="T78" s="14">
        <f t="shared" si="9"/>
        <v>3222.5</v>
      </c>
      <c r="U78" s="14">
        <f t="shared" si="9"/>
        <v>3577.5</v>
      </c>
      <c r="V78" s="14">
        <f t="shared" si="11"/>
        <v>2118.75</v>
      </c>
      <c r="W78" s="14">
        <f t="shared" si="14"/>
        <v>2908.75</v>
      </c>
      <c r="X78" s="14">
        <f t="shared" si="15"/>
        <v>2968.75</v>
      </c>
      <c r="Y78" s="14">
        <f t="shared" si="16"/>
        <v>3263.5</v>
      </c>
      <c r="Z78" s="14">
        <f t="shared" si="14"/>
        <v>3435</v>
      </c>
      <c r="AA78" s="14">
        <f t="shared" si="14"/>
        <v>3333.75</v>
      </c>
      <c r="AB78" s="14">
        <f t="shared" si="14"/>
        <v>1844.25</v>
      </c>
      <c r="AC78" s="14">
        <f t="shared" si="17"/>
        <v>1955.25</v>
      </c>
      <c r="AD78" s="14">
        <f t="shared" si="17"/>
        <v>2146</v>
      </c>
      <c r="AE78" s="14">
        <f t="shared" si="17"/>
        <v>2316.25</v>
      </c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</row>
    <row r="79" spans="1:78" ht="12.75">
      <c r="A79" s="3">
        <v>25000</v>
      </c>
      <c r="D79" s="14">
        <f t="shared" si="6"/>
        <v>2651.5</v>
      </c>
      <c r="E79" s="14">
        <f t="shared" si="6"/>
        <v>3994.25</v>
      </c>
      <c r="F79" s="14">
        <f t="shared" si="13"/>
        <v>2625.45</v>
      </c>
      <c r="G79" s="14">
        <f t="shared" si="13"/>
        <v>2817.45</v>
      </c>
      <c r="H79" s="14">
        <f t="shared" si="13"/>
        <v>2515.2800000000007</v>
      </c>
      <c r="I79" s="14">
        <f t="shared" si="13"/>
        <v>2369.25</v>
      </c>
      <c r="J79" s="14">
        <f t="shared" si="13"/>
        <v>3258</v>
      </c>
      <c r="K79" s="14">
        <f t="shared" si="13"/>
        <v>2836.5</v>
      </c>
      <c r="L79" s="14">
        <f t="shared" si="13"/>
        <v>3561</v>
      </c>
      <c r="M79" s="14">
        <f t="shared" si="13"/>
        <v>2735</v>
      </c>
      <c r="N79" s="14">
        <f t="shared" si="13"/>
        <v>3223</v>
      </c>
      <c r="O79" s="14"/>
      <c r="P79" s="14">
        <f t="shared" si="8"/>
        <v>3320.25</v>
      </c>
      <c r="Q79" s="14">
        <f t="shared" si="8"/>
        <v>4196</v>
      </c>
      <c r="R79" s="14">
        <f t="shared" si="9"/>
        <v>2721.25</v>
      </c>
      <c r="S79" s="14">
        <f t="shared" si="10"/>
        <v>3715</v>
      </c>
      <c r="T79" s="14">
        <f t="shared" si="9"/>
        <v>3222.5</v>
      </c>
      <c r="U79" s="14">
        <f t="shared" si="9"/>
        <v>4176.25</v>
      </c>
      <c r="V79" s="14">
        <f t="shared" si="11"/>
        <v>2531.5</v>
      </c>
      <c r="W79" s="14">
        <f t="shared" si="14"/>
        <v>3437.5</v>
      </c>
      <c r="X79" s="14">
        <f t="shared" si="15"/>
        <v>3497.5</v>
      </c>
      <c r="Y79" s="14">
        <f t="shared" si="16"/>
        <v>3289.5</v>
      </c>
      <c r="Z79" s="14">
        <f t="shared" si="14"/>
        <v>3970</v>
      </c>
      <c r="AA79" s="14">
        <f t="shared" si="14"/>
        <v>3730</v>
      </c>
      <c r="AB79" s="14">
        <f t="shared" si="14"/>
        <v>2366.75</v>
      </c>
      <c r="AC79" s="14">
        <f t="shared" si="17"/>
        <v>2465</v>
      </c>
      <c r="AD79" s="14">
        <f t="shared" si="17"/>
        <v>2592</v>
      </c>
      <c r="AE79" s="14">
        <f t="shared" si="17"/>
        <v>2770.5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</row>
    <row r="80" spans="1:78" ht="12.75">
      <c r="A80" s="3">
        <v>30000</v>
      </c>
      <c r="D80" s="14">
        <f t="shared" si="6"/>
        <v>3443</v>
      </c>
      <c r="E80" s="14">
        <f t="shared" si="6"/>
        <v>4842.5</v>
      </c>
      <c r="F80" s="14">
        <f t="shared" si="13"/>
        <v>2943.85</v>
      </c>
      <c r="G80" s="14">
        <f t="shared" si="13"/>
        <v>3135.8499999999995</v>
      </c>
      <c r="H80" s="14">
        <f t="shared" si="13"/>
        <v>2840.91</v>
      </c>
      <c r="I80" s="14">
        <f t="shared" si="13"/>
        <v>2692</v>
      </c>
      <c r="J80" s="14">
        <f t="shared" si="13"/>
        <v>3810.25</v>
      </c>
      <c r="K80" s="14">
        <f t="shared" si="13"/>
        <v>3267.75</v>
      </c>
      <c r="L80" s="14">
        <f t="shared" si="13"/>
        <v>4114</v>
      </c>
      <c r="M80" s="14">
        <f t="shared" si="13"/>
        <v>2982.5</v>
      </c>
      <c r="N80" s="14">
        <f t="shared" si="13"/>
        <v>3223</v>
      </c>
      <c r="O80" s="14"/>
      <c r="P80" s="14">
        <f t="shared" si="8"/>
        <v>3759</v>
      </c>
      <c r="Q80" s="14">
        <f t="shared" si="8"/>
        <v>5251.5</v>
      </c>
      <c r="R80" s="14">
        <f t="shared" si="9"/>
        <v>3000</v>
      </c>
      <c r="S80" s="14">
        <f t="shared" si="10"/>
        <v>4211.25</v>
      </c>
      <c r="T80" s="14">
        <f t="shared" si="9"/>
        <v>3665</v>
      </c>
      <c r="U80" s="14">
        <f t="shared" si="9"/>
        <v>4176.25</v>
      </c>
      <c r="V80" s="14">
        <f t="shared" si="11"/>
        <v>2854.25</v>
      </c>
      <c r="W80" s="14">
        <f t="shared" si="14"/>
        <v>3848.75</v>
      </c>
      <c r="X80" s="14">
        <f t="shared" si="15"/>
        <v>3908.75</v>
      </c>
      <c r="Y80" s="14">
        <f t="shared" si="16"/>
        <v>4000.25</v>
      </c>
      <c r="Z80" s="14">
        <f t="shared" si="14"/>
        <v>4810</v>
      </c>
      <c r="AA80" s="14">
        <f t="shared" si="14"/>
        <v>4386.25</v>
      </c>
      <c r="AB80" s="14">
        <f t="shared" si="14"/>
        <v>2603</v>
      </c>
      <c r="AC80" s="14">
        <f t="shared" si="17"/>
        <v>2703.5</v>
      </c>
      <c r="AD80" s="14">
        <f t="shared" si="17"/>
        <v>3202</v>
      </c>
      <c r="AE80" s="14">
        <f t="shared" si="17"/>
        <v>3091</v>
      </c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</row>
    <row r="81" spans="1:78" ht="12.75">
      <c r="A81" s="3">
        <v>35000</v>
      </c>
      <c r="D81" s="14">
        <f t="shared" si="6"/>
        <v>3681.5</v>
      </c>
      <c r="E81" s="14">
        <f t="shared" si="6"/>
        <v>5557.5</v>
      </c>
      <c r="F81" s="14">
        <f t="shared" si="13"/>
        <v>3567.7000000000003</v>
      </c>
      <c r="G81" s="14">
        <f t="shared" si="13"/>
        <v>3759.7000000000003</v>
      </c>
      <c r="H81" s="14">
        <f t="shared" si="13"/>
        <v>3297.3549999999996</v>
      </c>
      <c r="I81" s="14">
        <f t="shared" si="13"/>
        <v>3014.75</v>
      </c>
      <c r="J81" s="14">
        <f t="shared" si="13"/>
        <v>3810.25</v>
      </c>
      <c r="K81" s="14">
        <f t="shared" si="13"/>
        <v>3917.25</v>
      </c>
      <c r="L81" s="14">
        <f t="shared" si="13"/>
        <v>4869.5</v>
      </c>
      <c r="M81" s="14">
        <f t="shared" si="13"/>
        <v>3340</v>
      </c>
      <c r="N81" s="14">
        <f t="shared" si="13"/>
        <v>3720</v>
      </c>
      <c r="O81" s="14"/>
      <c r="P81" s="14">
        <f t="shared" si="8"/>
        <v>3897</v>
      </c>
      <c r="Q81" s="14">
        <f t="shared" si="8"/>
        <v>5251.5</v>
      </c>
      <c r="R81" s="14">
        <f t="shared" si="9"/>
        <v>3358.75</v>
      </c>
      <c r="S81" s="14">
        <f t="shared" si="10"/>
        <v>4783.75</v>
      </c>
      <c r="T81" s="14">
        <f t="shared" si="9"/>
        <v>4442.5</v>
      </c>
      <c r="U81" s="14">
        <f t="shared" si="9"/>
        <v>5110</v>
      </c>
      <c r="V81" s="14">
        <f t="shared" si="11"/>
        <v>3267</v>
      </c>
      <c r="W81" s="14">
        <f t="shared" si="14"/>
        <v>4357.5</v>
      </c>
      <c r="X81" s="14">
        <f t="shared" si="15"/>
        <v>4417.5</v>
      </c>
      <c r="Y81" s="14">
        <f t="shared" si="16"/>
        <v>4000.25</v>
      </c>
      <c r="Z81" s="14">
        <f t="shared" si="14"/>
        <v>5215</v>
      </c>
      <c r="AA81" s="14">
        <f t="shared" si="14"/>
        <v>4431.25</v>
      </c>
      <c r="AB81" s="14">
        <f t="shared" si="14"/>
        <v>2933.25</v>
      </c>
      <c r="AC81" s="14">
        <f t="shared" si="17"/>
        <v>3037</v>
      </c>
      <c r="AD81" s="14">
        <f t="shared" si="17"/>
        <v>3648</v>
      </c>
      <c r="AE81" s="14">
        <f t="shared" si="17"/>
        <v>3535.25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</row>
    <row r="82" spans="1:78" ht="12.75">
      <c r="A82" s="3">
        <v>40000</v>
      </c>
      <c r="D82" s="14">
        <f t="shared" si="6"/>
        <v>4158.5</v>
      </c>
      <c r="E82" s="14">
        <f t="shared" si="6"/>
        <v>6272.5</v>
      </c>
      <c r="F82" s="14">
        <f t="shared" si="13"/>
        <v>3886.1</v>
      </c>
      <c r="G82" s="14">
        <f t="shared" si="13"/>
        <v>4078.1</v>
      </c>
      <c r="H82" s="14">
        <f t="shared" si="13"/>
        <v>3772.4849999999997</v>
      </c>
      <c r="I82" s="14">
        <f t="shared" si="13"/>
        <v>3487</v>
      </c>
      <c r="J82" s="14">
        <f t="shared" si="13"/>
        <v>4362.5</v>
      </c>
      <c r="K82" s="14">
        <f t="shared" si="13"/>
        <v>4393.5</v>
      </c>
      <c r="L82" s="14">
        <f t="shared" si="13"/>
        <v>5422.5</v>
      </c>
      <c r="M82" s="14">
        <f t="shared" si="13"/>
        <v>3697.5</v>
      </c>
      <c r="N82" s="14">
        <f t="shared" si="13"/>
        <v>4217</v>
      </c>
      <c r="O82" s="14"/>
      <c r="P82" s="14">
        <f t="shared" si="8"/>
        <v>4335.75</v>
      </c>
      <c r="Q82" s="14">
        <f t="shared" si="8"/>
        <v>6307</v>
      </c>
      <c r="R82" s="14">
        <f t="shared" si="9"/>
        <v>3938.75</v>
      </c>
      <c r="S82" s="14">
        <f t="shared" si="10"/>
        <v>5356.25</v>
      </c>
      <c r="T82" s="14">
        <f t="shared" si="9"/>
        <v>4885</v>
      </c>
      <c r="U82" s="14">
        <f t="shared" si="9"/>
        <v>5110</v>
      </c>
      <c r="V82" s="14">
        <f t="shared" si="11"/>
        <v>3589.75</v>
      </c>
      <c r="W82" s="14">
        <f t="shared" si="14"/>
        <v>4768.75</v>
      </c>
      <c r="X82" s="14">
        <f t="shared" si="15"/>
        <v>4828.75</v>
      </c>
      <c r="Y82" s="14">
        <f t="shared" si="16"/>
        <v>4711</v>
      </c>
      <c r="Z82" s="14">
        <f t="shared" si="14"/>
        <v>5680</v>
      </c>
      <c r="AA82" s="14">
        <f t="shared" si="14"/>
        <v>4712.5</v>
      </c>
      <c r="AB82" s="14">
        <f t="shared" si="14"/>
        <v>3455.75</v>
      </c>
      <c r="AC82" s="14">
        <f t="shared" si="17"/>
        <v>3546.75</v>
      </c>
      <c r="AD82" s="14">
        <f t="shared" si="17"/>
        <v>3953</v>
      </c>
      <c r="AE82" s="14">
        <f t="shared" si="17"/>
        <v>3855.75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</row>
    <row r="83" spans="1:78" ht="12.75">
      <c r="A83" s="3">
        <v>45000</v>
      </c>
      <c r="D83" s="14">
        <f t="shared" si="6"/>
        <v>5053</v>
      </c>
      <c r="E83" s="14">
        <f t="shared" si="6"/>
        <v>7120.75</v>
      </c>
      <c r="F83" s="14">
        <f t="shared" si="13"/>
        <v>4307.7</v>
      </c>
      <c r="G83" s="14">
        <f t="shared" si="13"/>
        <v>4499.7</v>
      </c>
      <c r="H83" s="14">
        <f t="shared" si="13"/>
        <v>4228.93</v>
      </c>
      <c r="I83" s="14">
        <f t="shared" si="13"/>
        <v>3809.75</v>
      </c>
      <c r="J83" s="14">
        <f t="shared" si="13"/>
        <v>4362.5</v>
      </c>
      <c r="K83" s="14">
        <f t="shared" si="13"/>
        <v>4824.75</v>
      </c>
      <c r="L83" s="14">
        <f t="shared" si="13"/>
        <v>6178</v>
      </c>
      <c r="M83" s="14">
        <f t="shared" si="13"/>
        <v>4302.5</v>
      </c>
      <c r="N83" s="14">
        <f t="shared" si="13"/>
        <v>4714</v>
      </c>
      <c r="O83" s="14"/>
      <c r="P83" s="14">
        <f t="shared" si="8"/>
        <v>4912.5</v>
      </c>
      <c r="Q83" s="14">
        <f t="shared" si="8"/>
        <v>6307</v>
      </c>
      <c r="R83" s="14">
        <f t="shared" si="9"/>
        <v>4217.5</v>
      </c>
      <c r="S83" s="14">
        <f t="shared" si="10"/>
        <v>5592.5</v>
      </c>
      <c r="T83" s="14">
        <f t="shared" si="9"/>
        <v>4885</v>
      </c>
      <c r="U83" s="14">
        <f t="shared" si="9"/>
        <v>5708.75</v>
      </c>
      <c r="V83" s="14">
        <f t="shared" si="11"/>
        <v>4032.5</v>
      </c>
      <c r="W83" s="14">
        <f t="shared" si="14"/>
        <v>5310</v>
      </c>
      <c r="X83" s="14">
        <f t="shared" si="15"/>
        <v>5370</v>
      </c>
      <c r="Y83" s="14">
        <f t="shared" si="16"/>
        <v>4737</v>
      </c>
      <c r="Z83" s="14">
        <f t="shared" si="14"/>
        <v>5740</v>
      </c>
      <c r="AA83" s="14">
        <f t="shared" si="14"/>
        <v>5038.75</v>
      </c>
      <c r="AB83" s="14">
        <f t="shared" si="14"/>
        <v>3692</v>
      </c>
      <c r="AC83" s="14">
        <f t="shared" si="17"/>
        <v>3880.25</v>
      </c>
      <c r="AD83" s="14">
        <f t="shared" si="17"/>
        <v>4446</v>
      </c>
      <c r="AE83" s="14">
        <f t="shared" si="17"/>
        <v>4501.25</v>
      </c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</row>
    <row r="84" spans="1:78" s="34" customFormat="1" ht="12.75">
      <c r="A84" s="33">
        <v>50000</v>
      </c>
      <c r="D84" s="35">
        <f t="shared" si="6"/>
        <v>5423.5</v>
      </c>
      <c r="E84" s="35">
        <f t="shared" si="6"/>
        <v>7835.75</v>
      </c>
      <c r="F84" s="35">
        <f aca="true" t="shared" si="18" ref="F84:N93">F$24*IF($C$70,1,0)+F$28*IF(ROUNDUP(($A84-(F$14*5/$C$23))/(F$29*5/$C$23),0)&lt;0,0,ROUNDUP(($A84-(F$14*5/$C$23))/(F$29*5/$C$23),0))+F$30*IF(ROUNDUP(($A84-(F$15*5/$C$20))/(F$31*5/$C$20),0)&lt;0,0,ROUNDUP(($A84-(F$15*5/$C$20))/(F$31*5/$C$20),0))*$B$66/100+F$30*IF(ROUNDUP(($A84-(F$15*5/$C$21))/(F$31*5/$C$21),0)&lt;0,0,ROUNDUP(($A84-(F$15*5/$C$21))/(F$31*5/$C$21),0))*$B$66/100+F$30*IF(ROUNDUP(($A84-(F$15*5/$C$22))/(F$31*5/$C$22),0)&lt;0,0,ROUNDUP(($A84-(F$15*5/$C$22))/(F$31*5/$C$22),0))*$B$66/100+F$34*ROUNDDOWN($A84/F$35,0)+F$36*ROUNDDOWN($A84/F$37,0)*3*$B$66/100+F$38*ROUNDDOWN($A84/F$40,0)*$B$66/100+F$38*ROUNDDOWN($A84/F$39,0)*$B$67/100+F$43*ROUNDDOWN($A84/F$44,0)*$B$66/100+F$41*ROUNDDOWN($A84/F$42,0)*$B$67/100+F$47*ROUNDDOWN($A84/F$49,0)*$B$67/100+F$47*ROUNDDOWN($A84/F$48,0)*$B$66/100+F$52*ROUNDDOWN($A84/F$53,0)+F$54*ROUNDDOWN($A84/F$55,0)+F$58*ROUNDDOWN($A84/F$59,0)</f>
        <v>4758.699999999999</v>
      </c>
      <c r="G84" s="35">
        <f t="shared" si="18"/>
        <v>4950.699999999999</v>
      </c>
      <c r="H84" s="35">
        <f t="shared" si="18"/>
        <v>4490.560000000001</v>
      </c>
      <c r="I84" s="35">
        <f t="shared" si="18"/>
        <v>4068.5</v>
      </c>
      <c r="J84" s="35">
        <f t="shared" si="18"/>
        <v>5419.25</v>
      </c>
      <c r="K84" s="35">
        <f t="shared" si="18"/>
        <v>5256</v>
      </c>
      <c r="L84" s="35">
        <f t="shared" si="18"/>
        <v>6731</v>
      </c>
      <c r="M84" s="35">
        <f t="shared" si="18"/>
        <v>4660</v>
      </c>
      <c r="N84" s="35">
        <f t="shared" si="18"/>
        <v>5211</v>
      </c>
      <c r="O84" s="35"/>
      <c r="P84" s="35">
        <f t="shared" si="8"/>
        <v>5050.5</v>
      </c>
      <c r="Q84" s="35">
        <f t="shared" si="8"/>
        <v>7362.5</v>
      </c>
      <c r="R84" s="35">
        <f t="shared" si="9"/>
        <v>4871.25</v>
      </c>
      <c r="S84" s="35">
        <f t="shared" si="10"/>
        <v>6165</v>
      </c>
      <c r="T84" s="35">
        <f t="shared" si="9"/>
        <v>5327.5</v>
      </c>
      <c r="U84" s="35">
        <f t="shared" si="9"/>
        <v>5708.75</v>
      </c>
      <c r="V84" s="35">
        <f t="shared" si="11"/>
        <v>4355.25</v>
      </c>
      <c r="W84" s="35">
        <f t="shared" si="14"/>
        <v>5741.25</v>
      </c>
      <c r="X84" s="35">
        <f t="shared" si="15"/>
        <v>5801.25</v>
      </c>
      <c r="Y84" s="35">
        <f t="shared" si="16"/>
        <v>4763</v>
      </c>
      <c r="Z84" s="35">
        <f t="shared" si="14"/>
        <v>6215</v>
      </c>
      <c r="AA84" s="35">
        <f t="shared" si="14"/>
        <v>5435</v>
      </c>
      <c r="AB84" s="35">
        <f t="shared" si="14"/>
        <v>4362.25</v>
      </c>
      <c r="AC84" s="35">
        <f t="shared" si="17"/>
        <v>4434.75</v>
      </c>
      <c r="AD84" s="35">
        <f t="shared" si="17"/>
        <v>5056</v>
      </c>
      <c r="AE84" s="35">
        <f t="shared" si="17"/>
        <v>4831.75</v>
      </c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</row>
    <row r="85" spans="1:78" ht="12.75">
      <c r="A85" s="3">
        <v>55000</v>
      </c>
      <c r="D85" s="14">
        <f t="shared" si="6"/>
        <v>5900.5</v>
      </c>
      <c r="E85" s="14">
        <f t="shared" si="6"/>
        <v>8550.75</v>
      </c>
      <c r="F85" s="14">
        <f t="shared" si="18"/>
        <v>5382.549999999999</v>
      </c>
      <c r="G85" s="14">
        <f t="shared" si="18"/>
        <v>5574.549999999999</v>
      </c>
      <c r="H85" s="14">
        <f t="shared" si="18"/>
        <v>4947.005</v>
      </c>
      <c r="I85" s="14">
        <f t="shared" si="18"/>
        <v>4391.25</v>
      </c>
      <c r="J85" s="14">
        <f t="shared" si="18"/>
        <v>5419.25</v>
      </c>
      <c r="K85" s="14">
        <f t="shared" si="18"/>
        <v>5905.5</v>
      </c>
      <c r="L85" s="14">
        <f t="shared" si="18"/>
        <v>7486.5</v>
      </c>
      <c r="M85" s="14">
        <f t="shared" si="18"/>
        <v>5017.5</v>
      </c>
      <c r="N85" s="14">
        <f t="shared" si="18"/>
        <v>5708</v>
      </c>
      <c r="O85" s="14"/>
      <c r="P85" s="14">
        <f t="shared" si="8"/>
        <v>5489.25</v>
      </c>
      <c r="Q85" s="14">
        <f t="shared" si="8"/>
        <v>7362.5</v>
      </c>
      <c r="R85" s="14">
        <f t="shared" si="9"/>
        <v>5230</v>
      </c>
      <c r="S85" s="14">
        <f t="shared" si="10"/>
        <v>6737.5</v>
      </c>
      <c r="T85" s="14">
        <f t="shared" si="9"/>
        <v>5770</v>
      </c>
      <c r="U85" s="14">
        <f t="shared" si="9"/>
        <v>6307.5</v>
      </c>
      <c r="V85" s="14">
        <f t="shared" si="11"/>
        <v>4678</v>
      </c>
      <c r="W85" s="14">
        <f t="shared" si="14"/>
        <v>6152.5</v>
      </c>
      <c r="X85" s="14">
        <f t="shared" si="15"/>
        <v>6212.5</v>
      </c>
      <c r="Y85" s="14">
        <f t="shared" si="16"/>
        <v>5473.75</v>
      </c>
      <c r="Z85" s="14">
        <f t="shared" si="14"/>
        <v>6680</v>
      </c>
      <c r="AA85" s="14">
        <f t="shared" si="14"/>
        <v>5435</v>
      </c>
      <c r="AB85" s="14">
        <f t="shared" si="14"/>
        <v>4692.5</v>
      </c>
      <c r="AC85" s="14">
        <f t="shared" si="17"/>
        <v>4768.25</v>
      </c>
      <c r="AD85" s="14">
        <f t="shared" si="17"/>
        <v>5502</v>
      </c>
      <c r="AE85" s="14">
        <f t="shared" si="17"/>
        <v>5152.25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</row>
    <row r="86" spans="1:78" ht="12.75">
      <c r="A86" s="3">
        <v>60000</v>
      </c>
      <c r="D86" s="14">
        <f t="shared" si="6"/>
        <v>6692</v>
      </c>
      <c r="E86" s="14">
        <f t="shared" si="6"/>
        <v>9399</v>
      </c>
      <c r="F86" s="14">
        <f t="shared" si="18"/>
        <v>5700.95</v>
      </c>
      <c r="G86" s="14">
        <f t="shared" si="18"/>
        <v>5892.95</v>
      </c>
      <c r="H86" s="14">
        <f t="shared" si="18"/>
        <v>5562.135</v>
      </c>
      <c r="I86" s="14">
        <f t="shared" si="18"/>
        <v>5003.5</v>
      </c>
      <c r="J86" s="14">
        <f t="shared" si="18"/>
        <v>6399.5</v>
      </c>
      <c r="K86" s="14">
        <f t="shared" si="18"/>
        <v>6381.75</v>
      </c>
      <c r="L86" s="14">
        <f t="shared" si="18"/>
        <v>8039.5</v>
      </c>
      <c r="M86" s="14">
        <f t="shared" si="18"/>
        <v>5265</v>
      </c>
      <c r="N86" s="14">
        <f t="shared" si="18"/>
        <v>5708</v>
      </c>
      <c r="O86" s="14"/>
      <c r="P86" s="14">
        <f t="shared" si="8"/>
        <v>5627.25</v>
      </c>
      <c r="Q86" s="14">
        <f t="shared" si="8"/>
        <v>8150</v>
      </c>
      <c r="R86" s="14">
        <f t="shared" si="9"/>
        <v>5588.75</v>
      </c>
      <c r="S86" s="14">
        <f t="shared" si="10"/>
        <v>7233.75</v>
      </c>
      <c r="T86" s="14">
        <f t="shared" si="9"/>
        <v>5770</v>
      </c>
      <c r="U86" s="14">
        <f t="shared" si="9"/>
        <v>6307.5</v>
      </c>
      <c r="V86" s="14">
        <f t="shared" si="11"/>
        <v>5090.75</v>
      </c>
      <c r="W86" s="14">
        <f t="shared" si="14"/>
        <v>6661.25</v>
      </c>
      <c r="X86" s="14">
        <f t="shared" si="15"/>
        <v>6721.25</v>
      </c>
      <c r="Y86" s="14">
        <f t="shared" si="16"/>
        <v>5499.75</v>
      </c>
      <c r="Z86" s="14">
        <f t="shared" si="14"/>
        <v>7460</v>
      </c>
      <c r="AA86" s="14">
        <f t="shared" si="14"/>
        <v>6136.25</v>
      </c>
      <c r="AB86" s="14">
        <f t="shared" si="14"/>
        <v>5039.75</v>
      </c>
      <c r="AC86" s="14">
        <f t="shared" si="17"/>
        <v>5118.75</v>
      </c>
      <c r="AD86" s="14">
        <f t="shared" si="17"/>
        <v>5807</v>
      </c>
      <c r="AE86" s="14">
        <f t="shared" si="17"/>
        <v>5596.5</v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</row>
    <row r="87" spans="1:78" ht="12.75">
      <c r="A87" s="3">
        <v>65000</v>
      </c>
      <c r="D87" s="14">
        <f t="shared" si="6"/>
        <v>6930.5</v>
      </c>
      <c r="E87" s="14">
        <f t="shared" si="6"/>
        <v>10114</v>
      </c>
      <c r="F87" s="14">
        <f t="shared" si="18"/>
        <v>6019.35</v>
      </c>
      <c r="G87" s="14">
        <f t="shared" si="18"/>
        <v>6211.35</v>
      </c>
      <c r="H87" s="14">
        <f t="shared" si="18"/>
        <v>6018.579999999999</v>
      </c>
      <c r="I87" s="14">
        <f t="shared" si="18"/>
        <v>5326.25</v>
      </c>
      <c r="J87" s="14">
        <f t="shared" si="18"/>
        <v>6399.5</v>
      </c>
      <c r="K87" s="14">
        <f t="shared" si="18"/>
        <v>6813</v>
      </c>
      <c r="L87" s="14">
        <f t="shared" si="18"/>
        <v>8795</v>
      </c>
      <c r="M87" s="14">
        <f t="shared" si="18"/>
        <v>5870</v>
      </c>
      <c r="N87" s="14">
        <f t="shared" si="18"/>
        <v>6205</v>
      </c>
      <c r="O87" s="14"/>
      <c r="P87" s="14">
        <f t="shared" si="8"/>
        <v>6066</v>
      </c>
      <c r="Q87" s="14">
        <f t="shared" si="8"/>
        <v>8418</v>
      </c>
      <c r="R87" s="14">
        <f t="shared" si="9"/>
        <v>6088.75</v>
      </c>
      <c r="S87" s="14">
        <f t="shared" si="10"/>
        <v>7806.25</v>
      </c>
      <c r="T87" s="14">
        <f t="shared" si="9"/>
        <v>6212.5</v>
      </c>
      <c r="U87" s="14">
        <f t="shared" si="9"/>
        <v>6906.25</v>
      </c>
      <c r="V87" s="14">
        <f t="shared" si="11"/>
        <v>5736.25</v>
      </c>
      <c r="W87" s="14">
        <f t="shared" si="14"/>
        <v>7483.75</v>
      </c>
      <c r="X87" s="14">
        <f t="shared" si="15"/>
        <v>7543.75</v>
      </c>
      <c r="Y87" s="14">
        <f t="shared" si="16"/>
        <v>6184.5</v>
      </c>
      <c r="Z87" s="14">
        <f t="shared" si="14"/>
        <v>7925</v>
      </c>
      <c r="AA87" s="14">
        <f t="shared" si="14"/>
        <v>6417.5</v>
      </c>
      <c r="AB87" s="14">
        <f t="shared" si="14"/>
        <v>5451.25</v>
      </c>
      <c r="AC87" s="14">
        <f t="shared" si="17"/>
        <v>5516.5</v>
      </c>
      <c r="AD87" s="14">
        <f t="shared" si="17"/>
        <v>6253</v>
      </c>
      <c r="AE87" s="14">
        <f t="shared" si="17"/>
        <v>6237.5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</row>
    <row r="88" spans="1:78" ht="12.75">
      <c r="A88" s="3">
        <v>70000</v>
      </c>
      <c r="D88" s="14">
        <f t="shared" si="6"/>
        <v>7722</v>
      </c>
      <c r="E88" s="14">
        <f t="shared" si="6"/>
        <v>10829</v>
      </c>
      <c r="F88" s="14">
        <f t="shared" si="18"/>
        <v>6643.2</v>
      </c>
      <c r="G88" s="14">
        <f t="shared" si="18"/>
        <v>6835.2</v>
      </c>
      <c r="H88" s="14">
        <f t="shared" si="18"/>
        <v>6344.209999999999</v>
      </c>
      <c r="I88" s="14">
        <f t="shared" si="18"/>
        <v>5649</v>
      </c>
      <c r="J88" s="14">
        <f t="shared" si="18"/>
        <v>7456.25</v>
      </c>
      <c r="K88" s="14">
        <f t="shared" si="18"/>
        <v>7244.25</v>
      </c>
      <c r="L88" s="14">
        <f t="shared" si="18"/>
        <v>9348</v>
      </c>
      <c r="M88" s="14">
        <f t="shared" si="18"/>
        <v>6227.5</v>
      </c>
      <c r="N88" s="14">
        <f t="shared" si="18"/>
        <v>6702</v>
      </c>
      <c r="O88" s="14"/>
      <c r="P88" s="14">
        <f t="shared" si="8"/>
        <v>6642.75</v>
      </c>
      <c r="Q88" s="14">
        <f t="shared" si="8"/>
        <v>9205.5</v>
      </c>
      <c r="R88" s="14">
        <f t="shared" si="9"/>
        <v>6447.5</v>
      </c>
      <c r="S88" s="14">
        <f t="shared" si="10"/>
        <v>8378.75</v>
      </c>
      <c r="T88" s="14">
        <f t="shared" si="9"/>
        <v>6990</v>
      </c>
      <c r="U88" s="14">
        <f t="shared" si="9"/>
        <v>7241.25</v>
      </c>
      <c r="V88" s="14">
        <f t="shared" si="11"/>
        <v>6149</v>
      </c>
      <c r="W88" s="14">
        <f t="shared" si="14"/>
        <v>7992.5</v>
      </c>
      <c r="X88" s="14">
        <f t="shared" si="15"/>
        <v>8052.5</v>
      </c>
      <c r="Y88" s="14">
        <f t="shared" si="16"/>
        <v>6210.5</v>
      </c>
      <c r="Z88" s="14">
        <f t="shared" si="14"/>
        <v>8390</v>
      </c>
      <c r="AA88" s="14">
        <f t="shared" si="14"/>
        <v>6743.75</v>
      </c>
      <c r="AB88" s="14">
        <f t="shared" si="14"/>
        <v>5781.5</v>
      </c>
      <c r="AC88" s="14">
        <f t="shared" si="17"/>
        <v>5850</v>
      </c>
      <c r="AD88" s="14">
        <f t="shared" si="17"/>
        <v>6863</v>
      </c>
      <c r="AE88" s="14">
        <f t="shared" si="17"/>
        <v>6681.75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</row>
    <row r="89" spans="1:78" ht="12.75">
      <c r="A89" s="3">
        <v>75000</v>
      </c>
      <c r="D89" s="14">
        <f t="shared" si="6"/>
        <v>8199</v>
      </c>
      <c r="E89" s="14">
        <f t="shared" si="6"/>
        <v>11677.25</v>
      </c>
      <c r="F89" s="14">
        <f t="shared" si="18"/>
        <v>6961.599999999999</v>
      </c>
      <c r="G89" s="14">
        <f t="shared" si="18"/>
        <v>7153.599999999999</v>
      </c>
      <c r="H89" s="14">
        <f t="shared" si="18"/>
        <v>6800.655000000001</v>
      </c>
      <c r="I89" s="14">
        <f t="shared" si="18"/>
        <v>5971.75</v>
      </c>
      <c r="J89" s="14">
        <f t="shared" si="18"/>
        <v>7456.25</v>
      </c>
      <c r="K89" s="14">
        <f t="shared" si="18"/>
        <v>7893.75</v>
      </c>
      <c r="L89" s="14">
        <f t="shared" si="18"/>
        <v>10103.5</v>
      </c>
      <c r="M89" s="14">
        <f t="shared" si="18"/>
        <v>6585</v>
      </c>
      <c r="N89" s="14">
        <f t="shared" si="18"/>
        <v>7199</v>
      </c>
      <c r="O89" s="14"/>
      <c r="P89" s="14">
        <f aca="true" t="shared" si="19" ref="P89:Q152">P$24*IF($C$70,1,0)+P$28*IF(ROUNDUP(($A89-(P$14*5/$C$23))/(P$29*5/$C$23),0)&lt;0,0,ROUNDUP(($A89-(P$14*5/$C$23))/(P$29*5/$C$23),0))+P$30*IF(ROUNDUP(($A89-(P$15*5/$C$20))/(P$31*5/$C$20),0)&lt;0,0,ROUNDUP(($A89-(P$15*5/$C$20))/(P$31*5/$C$20),0))*$B$66/100+P$30*IF(ROUNDUP(($A89-(P$15*5/$C$21))/(P$31*5/$C$21),0)&lt;0,0,ROUNDUP(($A89-(P$15*5/$C$21))/(P$31*5/$C$21),0))*$B$66/100+P$30*IF(ROUNDUP(($A89-(P$15*5/$C$22))/(P$31*5/$C$22),0)&lt;0,0,ROUNDUP(($A89-(P$15*5/$C$22))/(P$31*5/$C$22),0))*$B$66/100+P$34*ROUNDDOWN($A89/P$35,0)+P$36*ROUNDDOWN($A89/P$37,0)*3*$B$66/100+P$38*ROUNDDOWN($A89/P$40,0)*$B$66/100+P$38*ROUNDDOWN($A89/P$39,0)*$B$67/100+P$43*ROUNDDOWN($A89/P$44,0)*$B$66/100+P$41*ROUNDDOWN($A89/P$42,0)*$B$67/100+P$47*ROUNDDOWN($A89/P$49,0)*$B$67/100+P$47*ROUNDDOWN($A89/P$48,0)*$B$66/100+P$52*ROUNDDOWN($A89/P$53,0)+P$54*ROUNDDOWN($A89/P$55,0)+P$58*ROUNDDOWN($A89/P$59,0)</f>
        <v>6642.75</v>
      </c>
      <c r="Q89" s="14">
        <f t="shared" si="19"/>
        <v>9473.5</v>
      </c>
      <c r="R89" s="14">
        <f t="shared" si="9"/>
        <v>7027.5</v>
      </c>
      <c r="S89" s="14">
        <f t="shared" si="10"/>
        <v>8615</v>
      </c>
      <c r="T89" s="14">
        <f t="shared" si="9"/>
        <v>7432.5</v>
      </c>
      <c r="U89" s="14">
        <f t="shared" si="9"/>
        <v>7840</v>
      </c>
      <c r="V89" s="14">
        <f t="shared" si="11"/>
        <v>6471.75</v>
      </c>
      <c r="W89" s="14">
        <f t="shared" si="14"/>
        <v>8423.75</v>
      </c>
      <c r="X89" s="14">
        <f t="shared" si="15"/>
        <v>8483.75</v>
      </c>
      <c r="Y89" s="14">
        <f t="shared" si="16"/>
        <v>6236.5</v>
      </c>
      <c r="Z89" s="14">
        <f t="shared" si="14"/>
        <v>8460</v>
      </c>
      <c r="AA89" s="14">
        <f t="shared" si="14"/>
        <v>7095</v>
      </c>
      <c r="AB89" s="14">
        <f t="shared" si="14"/>
        <v>6304</v>
      </c>
      <c r="AC89" s="14">
        <f t="shared" si="17"/>
        <v>6359.75</v>
      </c>
      <c r="AD89" s="14">
        <f t="shared" si="17"/>
        <v>7309</v>
      </c>
      <c r="AE89" s="14">
        <f t="shared" si="17"/>
        <v>7012.25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</row>
    <row r="90" spans="1:78" ht="12.75">
      <c r="A90" s="3">
        <v>80000</v>
      </c>
      <c r="D90" s="14">
        <f t="shared" si="6"/>
        <v>8437.5</v>
      </c>
      <c r="E90" s="14">
        <f t="shared" si="6"/>
        <v>12392.25</v>
      </c>
      <c r="F90" s="14">
        <f t="shared" si="18"/>
        <v>7279.999999999999</v>
      </c>
      <c r="G90" s="14">
        <f t="shared" si="18"/>
        <v>7471.999999999999</v>
      </c>
      <c r="H90" s="14">
        <f t="shared" si="18"/>
        <v>7211.785000000001</v>
      </c>
      <c r="I90" s="14">
        <f t="shared" si="18"/>
        <v>6380</v>
      </c>
      <c r="J90" s="14">
        <f t="shared" si="18"/>
        <v>8008.5</v>
      </c>
      <c r="K90" s="14">
        <f t="shared" si="18"/>
        <v>8370</v>
      </c>
      <c r="L90" s="14">
        <f t="shared" si="18"/>
        <v>10656.5</v>
      </c>
      <c r="M90" s="14">
        <f t="shared" si="18"/>
        <v>6942.5</v>
      </c>
      <c r="N90" s="14">
        <f t="shared" si="18"/>
        <v>7696</v>
      </c>
      <c r="O90" s="14"/>
      <c r="P90" s="14">
        <f t="shared" si="19"/>
        <v>7219.5</v>
      </c>
      <c r="Q90" s="14">
        <f t="shared" si="19"/>
        <v>10261</v>
      </c>
      <c r="R90" s="14">
        <f t="shared" si="9"/>
        <v>7306.25</v>
      </c>
      <c r="S90" s="14">
        <f t="shared" si="10"/>
        <v>9187.5</v>
      </c>
      <c r="T90" s="14">
        <f t="shared" si="9"/>
        <v>7432.5</v>
      </c>
      <c r="U90" s="14">
        <f t="shared" si="9"/>
        <v>7840</v>
      </c>
      <c r="V90" s="14">
        <f t="shared" si="11"/>
        <v>6884.5</v>
      </c>
      <c r="W90" s="14">
        <f t="shared" si="14"/>
        <v>8932.5</v>
      </c>
      <c r="X90" s="14">
        <f t="shared" si="15"/>
        <v>8992.5</v>
      </c>
      <c r="Y90" s="14">
        <f t="shared" si="16"/>
        <v>6947.25</v>
      </c>
      <c r="Z90" s="14">
        <f t="shared" si="14"/>
        <v>8925</v>
      </c>
      <c r="AA90" s="14">
        <f t="shared" si="14"/>
        <v>7140</v>
      </c>
      <c r="AB90" s="14">
        <f t="shared" si="14"/>
        <v>6540.25</v>
      </c>
      <c r="AC90" s="14">
        <f t="shared" si="17"/>
        <v>6693.25</v>
      </c>
      <c r="AD90" s="14">
        <f t="shared" si="17"/>
        <v>7614</v>
      </c>
      <c r="AE90" s="14">
        <f t="shared" si="17"/>
        <v>7456.5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</row>
    <row r="91" spans="1:78" ht="12.75">
      <c r="A91" s="3">
        <v>85000</v>
      </c>
      <c r="D91" s="14">
        <f t="shared" si="6"/>
        <v>9229</v>
      </c>
      <c r="E91" s="14">
        <f t="shared" si="6"/>
        <v>13107.25</v>
      </c>
      <c r="F91" s="14">
        <f t="shared" si="18"/>
        <v>7903.849999999999</v>
      </c>
      <c r="G91" s="14">
        <f t="shared" si="18"/>
        <v>8095.849999999999</v>
      </c>
      <c r="H91" s="14">
        <f t="shared" si="18"/>
        <v>7668.23</v>
      </c>
      <c r="I91" s="14">
        <f t="shared" si="18"/>
        <v>6702.75</v>
      </c>
      <c r="J91" s="14">
        <f t="shared" si="18"/>
        <v>8008.5</v>
      </c>
      <c r="K91" s="14">
        <f t="shared" si="18"/>
        <v>8801.25</v>
      </c>
      <c r="L91" s="14">
        <f t="shared" si="18"/>
        <v>11412</v>
      </c>
      <c r="M91" s="14">
        <f t="shared" si="18"/>
        <v>7547.5</v>
      </c>
      <c r="N91" s="14">
        <f t="shared" si="18"/>
        <v>8193</v>
      </c>
      <c r="O91" s="14"/>
      <c r="P91" s="14">
        <f t="shared" si="19"/>
        <v>7658.25</v>
      </c>
      <c r="Q91" s="14">
        <f t="shared" si="19"/>
        <v>10529</v>
      </c>
      <c r="R91" s="14">
        <f t="shared" si="9"/>
        <v>7665</v>
      </c>
      <c r="S91" s="14">
        <f t="shared" si="10"/>
        <v>9760</v>
      </c>
      <c r="T91" s="14">
        <f t="shared" si="9"/>
        <v>7875</v>
      </c>
      <c r="U91" s="14">
        <f t="shared" si="9"/>
        <v>8438.75</v>
      </c>
      <c r="V91" s="14">
        <f t="shared" si="11"/>
        <v>7207.25</v>
      </c>
      <c r="W91" s="14">
        <f t="shared" si="14"/>
        <v>9343.75</v>
      </c>
      <c r="X91" s="14">
        <f t="shared" si="15"/>
        <v>9403.75</v>
      </c>
      <c r="Y91" s="14">
        <f t="shared" si="16"/>
        <v>6973.25</v>
      </c>
      <c r="Z91" s="14">
        <f t="shared" si="14"/>
        <v>9390</v>
      </c>
      <c r="AA91" s="14">
        <f t="shared" si="14"/>
        <v>7421.25</v>
      </c>
      <c r="AB91" s="14">
        <f t="shared" si="14"/>
        <v>6887.5</v>
      </c>
      <c r="AC91" s="14">
        <f t="shared" si="17"/>
        <v>6948.75</v>
      </c>
      <c r="AD91" s="14">
        <f t="shared" si="17"/>
        <v>8107</v>
      </c>
      <c r="AE91" s="14">
        <f t="shared" si="17"/>
        <v>7777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</row>
    <row r="92" spans="1:78" ht="12.75">
      <c r="A92" s="3">
        <v>90000</v>
      </c>
      <c r="D92" s="14">
        <f t="shared" si="6"/>
        <v>9809</v>
      </c>
      <c r="E92" s="14">
        <f t="shared" si="6"/>
        <v>13955.5</v>
      </c>
      <c r="F92" s="14">
        <f t="shared" si="18"/>
        <v>8325.45</v>
      </c>
      <c r="G92" s="14">
        <f t="shared" si="18"/>
        <v>8517.45</v>
      </c>
      <c r="H92" s="14">
        <f t="shared" si="18"/>
        <v>7993.86</v>
      </c>
      <c r="I92" s="14">
        <f t="shared" si="18"/>
        <v>7025.5</v>
      </c>
      <c r="J92" s="14">
        <f t="shared" si="18"/>
        <v>8560.75</v>
      </c>
      <c r="K92" s="14">
        <f t="shared" si="18"/>
        <v>9232.5</v>
      </c>
      <c r="L92" s="14">
        <f t="shared" si="18"/>
        <v>11965</v>
      </c>
      <c r="M92" s="14">
        <f t="shared" si="18"/>
        <v>7795</v>
      </c>
      <c r="N92" s="14">
        <f t="shared" si="18"/>
        <v>8193</v>
      </c>
      <c r="O92" s="14"/>
      <c r="P92" s="14">
        <f t="shared" si="19"/>
        <v>7796.25</v>
      </c>
      <c r="Q92" s="14">
        <f t="shared" si="19"/>
        <v>11316.5</v>
      </c>
      <c r="R92" s="14">
        <f t="shared" si="9"/>
        <v>8245</v>
      </c>
      <c r="S92" s="14">
        <f t="shared" si="10"/>
        <v>10256.25</v>
      </c>
      <c r="T92" s="14">
        <f t="shared" si="9"/>
        <v>8317.5</v>
      </c>
      <c r="U92" s="14">
        <f t="shared" si="9"/>
        <v>8438.75</v>
      </c>
      <c r="V92" s="14">
        <f t="shared" si="11"/>
        <v>7650</v>
      </c>
      <c r="W92" s="14">
        <f t="shared" si="14"/>
        <v>9885</v>
      </c>
      <c r="X92" s="14">
        <f t="shared" si="15"/>
        <v>9945</v>
      </c>
      <c r="Y92" s="14">
        <f t="shared" si="16"/>
        <v>7684</v>
      </c>
      <c r="Z92" s="14">
        <f t="shared" si="14"/>
        <v>10170</v>
      </c>
      <c r="AA92" s="14">
        <f t="shared" si="14"/>
        <v>8122.5</v>
      </c>
      <c r="AB92" s="14">
        <f t="shared" si="14"/>
        <v>7393</v>
      </c>
      <c r="AC92" s="14">
        <f t="shared" si="17"/>
        <v>7441.5</v>
      </c>
      <c r="AD92" s="14">
        <f t="shared" si="17"/>
        <v>8717</v>
      </c>
      <c r="AE92" s="14">
        <f t="shared" si="17"/>
        <v>8422.5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</row>
    <row r="93" spans="1:78" ht="12.75">
      <c r="A93" s="3">
        <v>95000</v>
      </c>
      <c r="D93" s="14">
        <f t="shared" si="6"/>
        <v>10047.5</v>
      </c>
      <c r="E93" s="14">
        <f t="shared" si="6"/>
        <v>14670.5</v>
      </c>
      <c r="F93" s="14">
        <f t="shared" si="18"/>
        <v>8643.85</v>
      </c>
      <c r="G93" s="14">
        <f t="shared" si="18"/>
        <v>8835.85</v>
      </c>
      <c r="H93" s="14">
        <f t="shared" si="18"/>
        <v>8450.305</v>
      </c>
      <c r="I93" s="14">
        <f t="shared" si="18"/>
        <v>7348.25</v>
      </c>
      <c r="J93" s="14">
        <f t="shared" si="18"/>
        <v>9065.25</v>
      </c>
      <c r="K93" s="14">
        <f t="shared" si="18"/>
        <v>9882</v>
      </c>
      <c r="L93" s="14">
        <f t="shared" si="18"/>
        <v>12720.5</v>
      </c>
      <c r="M93" s="14">
        <f t="shared" si="18"/>
        <v>8152.5</v>
      </c>
      <c r="N93" s="14">
        <f t="shared" si="18"/>
        <v>8690</v>
      </c>
      <c r="O93" s="14"/>
      <c r="P93" s="14">
        <f t="shared" si="19"/>
        <v>8373</v>
      </c>
      <c r="Q93" s="14">
        <f t="shared" si="19"/>
        <v>11584.5</v>
      </c>
      <c r="R93" s="14">
        <f t="shared" si="9"/>
        <v>8603.75</v>
      </c>
      <c r="S93" s="14">
        <f t="shared" si="10"/>
        <v>10828.75</v>
      </c>
      <c r="T93" s="14">
        <f t="shared" si="9"/>
        <v>8317.5</v>
      </c>
      <c r="U93" s="14">
        <f t="shared" si="9"/>
        <v>9037.5</v>
      </c>
      <c r="V93" s="14">
        <f t="shared" si="11"/>
        <v>7972.75</v>
      </c>
      <c r="W93" s="14">
        <f t="shared" si="14"/>
        <v>10296.25</v>
      </c>
      <c r="X93" s="14">
        <f t="shared" si="15"/>
        <v>10356.25</v>
      </c>
      <c r="Y93" s="14">
        <f t="shared" si="16"/>
        <v>7684</v>
      </c>
      <c r="Z93" s="14">
        <f t="shared" si="14"/>
        <v>10635</v>
      </c>
      <c r="AA93" s="14">
        <f t="shared" si="14"/>
        <v>8448.75</v>
      </c>
      <c r="AB93" s="14">
        <f t="shared" si="14"/>
        <v>7723.25</v>
      </c>
      <c r="AC93" s="14">
        <f t="shared" si="17"/>
        <v>7775</v>
      </c>
      <c r="AD93" s="14">
        <f t="shared" si="17"/>
        <v>9163</v>
      </c>
      <c r="AE93" s="14">
        <f t="shared" si="17"/>
        <v>8743</v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</row>
    <row r="94" spans="1:78" ht="12.75">
      <c r="A94" s="3">
        <v>100000</v>
      </c>
      <c r="D94" s="14">
        <f t="shared" si="6"/>
        <v>10971</v>
      </c>
      <c r="E94" s="14">
        <f t="shared" si="6"/>
        <v>15385.5</v>
      </c>
      <c r="F94" s="14">
        <f aca="true" t="shared" si="20" ref="F94:N100">F$24*IF($C$70,1,0)+F$28*IF(ROUNDUP(($A94-(F$14*5/$C$23))/(F$29*5/$C$23),0)&lt;0,0,ROUNDUP(($A94-(F$14*5/$C$23))/(F$29*5/$C$23),0))+F$30*IF(ROUNDUP(($A94-(F$15*5/$C$20))/(F$31*5/$C$20),0)&lt;0,0,ROUNDUP(($A94-(F$15*5/$C$20))/(F$31*5/$C$20),0))*$B$66/100+F$30*IF(ROUNDUP(($A94-(F$15*5/$C$21))/(F$31*5/$C$21),0)&lt;0,0,ROUNDUP(($A94-(F$15*5/$C$21))/(F$31*5/$C$21),0))*$B$66/100+F$30*IF(ROUNDUP(($A94-(F$15*5/$C$22))/(F$31*5/$C$22),0)&lt;0,0,ROUNDUP(($A94-(F$15*5/$C$22))/(F$31*5/$C$22),0))*$B$66/100+F$34*ROUNDDOWN($A94/F$35,0)+F$36*ROUNDDOWN($A94/F$37,0)*3*$B$66/100+F$38*ROUNDDOWN($A94/F$40,0)*$B$66/100+F$38*ROUNDDOWN($A94/F$39,0)*$B$67/100+F$43*ROUNDDOWN($A94/F$44,0)*$B$66/100+F$41*ROUNDDOWN($A94/F$42,0)*$B$67/100+F$47*ROUNDDOWN($A94/F$49,0)*$B$67/100+F$47*ROUNDDOWN($A94/F$48,0)*$B$66/100+F$52*ROUNDDOWN($A94/F$53,0)+F$54*ROUNDDOWN($A94/F$55,0)+F$58*ROUNDDOWN($A94/F$59,0)</f>
        <v>9094.849999999999</v>
      </c>
      <c r="G94" s="14">
        <f t="shared" si="20"/>
        <v>9286.849999999999</v>
      </c>
      <c r="H94" s="14">
        <f t="shared" si="20"/>
        <v>8925.435</v>
      </c>
      <c r="I94" s="14">
        <f t="shared" si="20"/>
        <v>7820.5</v>
      </c>
      <c r="J94" s="14">
        <f t="shared" si="20"/>
        <v>9617.5</v>
      </c>
      <c r="K94" s="14">
        <f t="shared" si="20"/>
        <v>10358.25</v>
      </c>
      <c r="L94" s="14">
        <f t="shared" si="20"/>
        <v>13273.5</v>
      </c>
      <c r="M94" s="14">
        <f t="shared" si="20"/>
        <v>8655</v>
      </c>
      <c r="N94" s="14">
        <f t="shared" si="20"/>
        <v>9187</v>
      </c>
      <c r="O94" s="14"/>
      <c r="P94" s="14">
        <f t="shared" si="19"/>
        <v>8373</v>
      </c>
      <c r="Q94" s="14">
        <f t="shared" si="19"/>
        <v>12372</v>
      </c>
      <c r="R94" s="14">
        <f t="shared" si="9"/>
        <v>9177.5</v>
      </c>
      <c r="S94" s="14">
        <f t="shared" si="10"/>
        <v>11401.25</v>
      </c>
      <c r="T94" s="14">
        <f t="shared" si="9"/>
        <v>8915</v>
      </c>
      <c r="U94" s="14">
        <f t="shared" si="9"/>
        <v>9192.5</v>
      </c>
      <c r="V94" s="14">
        <f t="shared" si="11"/>
        <v>8295.5</v>
      </c>
      <c r="W94" s="14">
        <f t="shared" si="14"/>
        <v>10727.5</v>
      </c>
      <c r="X94" s="14">
        <f t="shared" si="15"/>
        <v>10787.5</v>
      </c>
      <c r="Y94" s="14">
        <f t="shared" si="16"/>
        <v>8394.75</v>
      </c>
      <c r="Z94" s="14">
        <f t="shared" si="14"/>
        <v>11316</v>
      </c>
      <c r="AA94" s="14">
        <f t="shared" si="14"/>
        <v>8724.75</v>
      </c>
      <c r="AB94" s="14">
        <f t="shared" si="14"/>
        <v>8299.5</v>
      </c>
      <c r="AC94" s="14">
        <f t="shared" si="17"/>
        <v>8329.5</v>
      </c>
      <c r="AD94" s="14">
        <f t="shared" si="17"/>
        <v>9468</v>
      </c>
      <c r="AE94" s="14">
        <f t="shared" si="17"/>
        <v>9073.5</v>
      </c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</row>
    <row r="95" spans="1:78" ht="12.75">
      <c r="A95" s="3">
        <v>105000</v>
      </c>
      <c r="D95" s="14">
        <f t="shared" si="6"/>
        <v>11448</v>
      </c>
      <c r="E95" s="14">
        <f t="shared" si="6"/>
        <v>16233.75</v>
      </c>
      <c r="F95" s="14">
        <f t="shared" si="20"/>
        <v>9718.699999999997</v>
      </c>
      <c r="G95" s="14">
        <f t="shared" si="20"/>
        <v>9910.699999999997</v>
      </c>
      <c r="H95" s="14">
        <f t="shared" si="20"/>
        <v>9381.880000000001</v>
      </c>
      <c r="I95" s="14">
        <f t="shared" si="20"/>
        <v>8143.25</v>
      </c>
      <c r="J95" s="14">
        <f t="shared" si="20"/>
        <v>9617.5</v>
      </c>
      <c r="K95" s="14">
        <f t="shared" si="20"/>
        <v>10789.5</v>
      </c>
      <c r="L95" s="14">
        <f t="shared" si="20"/>
        <v>14029</v>
      </c>
      <c r="M95" s="14">
        <f t="shared" si="20"/>
        <v>9260</v>
      </c>
      <c r="N95" s="14">
        <f t="shared" si="20"/>
        <v>9684</v>
      </c>
      <c r="O95" s="14"/>
      <c r="P95" s="14">
        <f t="shared" si="19"/>
        <v>8949.75</v>
      </c>
      <c r="Q95" s="14">
        <f t="shared" si="19"/>
        <v>12640</v>
      </c>
      <c r="R95" s="14">
        <f t="shared" si="9"/>
        <v>9536.25</v>
      </c>
      <c r="S95" s="14">
        <f t="shared" si="10"/>
        <v>11637.5</v>
      </c>
      <c r="T95" s="14">
        <f t="shared" si="9"/>
        <v>9692.5</v>
      </c>
      <c r="U95" s="14">
        <f t="shared" si="9"/>
        <v>10126.25</v>
      </c>
      <c r="V95" s="14">
        <f t="shared" si="11"/>
        <v>8708.25</v>
      </c>
      <c r="W95" s="14">
        <f t="shared" si="14"/>
        <v>11236.25</v>
      </c>
      <c r="X95" s="14">
        <f t="shared" si="15"/>
        <v>11296.25</v>
      </c>
      <c r="Y95" s="14">
        <f t="shared" si="16"/>
        <v>8420.75</v>
      </c>
      <c r="Z95" s="14">
        <f t="shared" si="14"/>
        <v>11376</v>
      </c>
      <c r="AA95" s="14">
        <f t="shared" si="14"/>
        <v>9051</v>
      </c>
      <c r="AB95" s="14">
        <f t="shared" si="14"/>
        <v>8629.75</v>
      </c>
      <c r="AC95" s="14">
        <f t="shared" si="17"/>
        <v>8663</v>
      </c>
      <c r="AD95" s="14">
        <f t="shared" si="17"/>
        <v>9914</v>
      </c>
      <c r="AE95" s="14">
        <f t="shared" si="17"/>
        <v>9517.75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</row>
    <row r="96" spans="1:78" ht="12.75">
      <c r="A96" s="3">
        <v>110000</v>
      </c>
      <c r="D96" s="14">
        <f t="shared" si="6"/>
        <v>11686.5</v>
      </c>
      <c r="E96" s="14">
        <f t="shared" si="6"/>
        <v>16948.75</v>
      </c>
      <c r="F96" s="14">
        <f t="shared" si="20"/>
        <v>10037.099999999999</v>
      </c>
      <c r="G96" s="14">
        <f t="shared" si="20"/>
        <v>10229.099999999999</v>
      </c>
      <c r="H96" s="14">
        <f t="shared" si="20"/>
        <v>9643.51</v>
      </c>
      <c r="I96" s="14">
        <f t="shared" si="20"/>
        <v>8402</v>
      </c>
      <c r="J96" s="14">
        <f t="shared" si="20"/>
        <v>10169.75</v>
      </c>
      <c r="K96" s="14">
        <f t="shared" si="20"/>
        <v>11220.75</v>
      </c>
      <c r="L96" s="14">
        <f t="shared" si="20"/>
        <v>14582</v>
      </c>
      <c r="M96" s="14">
        <f t="shared" si="20"/>
        <v>9617.5</v>
      </c>
      <c r="N96" s="14">
        <f t="shared" si="20"/>
        <v>10181</v>
      </c>
      <c r="O96" s="14"/>
      <c r="P96" s="14">
        <f t="shared" si="19"/>
        <v>9388.5</v>
      </c>
      <c r="Q96" s="14">
        <f t="shared" si="19"/>
        <v>13427.5</v>
      </c>
      <c r="R96" s="14">
        <f t="shared" si="9"/>
        <v>9895</v>
      </c>
      <c r="S96" s="14">
        <f t="shared" si="10"/>
        <v>12210</v>
      </c>
      <c r="T96" s="14">
        <f t="shared" si="9"/>
        <v>10135</v>
      </c>
      <c r="U96" s="14">
        <f t="shared" si="9"/>
        <v>10126.25</v>
      </c>
      <c r="V96" s="14">
        <f t="shared" si="11"/>
        <v>9353.75</v>
      </c>
      <c r="W96" s="14">
        <f t="shared" si="14"/>
        <v>12058.75</v>
      </c>
      <c r="X96" s="14">
        <f t="shared" si="15"/>
        <v>12118.75</v>
      </c>
      <c r="Y96" s="14">
        <f t="shared" si="16"/>
        <v>8446.75</v>
      </c>
      <c r="Z96" s="14">
        <f t="shared" si="14"/>
        <v>11841</v>
      </c>
      <c r="AA96" s="14">
        <f t="shared" si="14"/>
        <v>9332.25</v>
      </c>
      <c r="AB96" s="14">
        <f t="shared" si="14"/>
        <v>8977</v>
      </c>
      <c r="AC96" s="14">
        <f t="shared" si="17"/>
        <v>9013.5</v>
      </c>
      <c r="AD96" s="14">
        <f t="shared" si="17"/>
        <v>10524</v>
      </c>
      <c r="AE96" s="14">
        <f t="shared" si="17"/>
        <v>10158.75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</row>
    <row r="97" spans="1:78" ht="12.75">
      <c r="A97" s="3">
        <v>115000</v>
      </c>
      <c r="D97" s="14">
        <f t="shared" si="6"/>
        <v>12478</v>
      </c>
      <c r="E97" s="14">
        <f t="shared" si="6"/>
        <v>17663.75</v>
      </c>
      <c r="F97" s="14">
        <f t="shared" si="20"/>
        <v>10355.5</v>
      </c>
      <c r="G97" s="14">
        <f t="shared" si="20"/>
        <v>10547.5</v>
      </c>
      <c r="H97" s="14">
        <f t="shared" si="20"/>
        <v>10099.955000000002</v>
      </c>
      <c r="I97" s="14">
        <f t="shared" si="20"/>
        <v>8724.75</v>
      </c>
      <c r="J97" s="14">
        <f t="shared" si="20"/>
        <v>10674.25</v>
      </c>
      <c r="K97" s="14">
        <f t="shared" si="20"/>
        <v>11870.25</v>
      </c>
      <c r="L97" s="14">
        <f t="shared" si="20"/>
        <v>15337.5</v>
      </c>
      <c r="M97" s="14">
        <f t="shared" si="20"/>
        <v>9975</v>
      </c>
      <c r="N97" s="14">
        <f t="shared" si="20"/>
        <v>10678</v>
      </c>
      <c r="O97" s="14"/>
      <c r="P97" s="14">
        <f t="shared" si="19"/>
        <v>9526.5</v>
      </c>
      <c r="Q97" s="14">
        <f t="shared" si="19"/>
        <v>13427.5</v>
      </c>
      <c r="R97" s="14">
        <f t="shared" si="9"/>
        <v>10395</v>
      </c>
      <c r="S97" s="14">
        <f t="shared" si="10"/>
        <v>12782.5</v>
      </c>
      <c r="T97" s="14">
        <f t="shared" si="9"/>
        <v>10135</v>
      </c>
      <c r="U97" s="14">
        <f t="shared" si="9"/>
        <v>10725</v>
      </c>
      <c r="V97" s="14">
        <f t="shared" si="11"/>
        <v>9766.5</v>
      </c>
      <c r="W97" s="14">
        <f t="shared" si="14"/>
        <v>12567.5</v>
      </c>
      <c r="X97" s="14">
        <f t="shared" si="15"/>
        <v>12627.5</v>
      </c>
      <c r="Y97" s="14">
        <f t="shared" si="16"/>
        <v>9157.5</v>
      </c>
      <c r="Z97" s="14">
        <f t="shared" si="14"/>
        <v>12246</v>
      </c>
      <c r="AA97" s="14">
        <f t="shared" si="14"/>
        <v>9658.5</v>
      </c>
      <c r="AB97" s="14">
        <f t="shared" si="14"/>
        <v>9388.5</v>
      </c>
      <c r="AC97" s="14">
        <f t="shared" si="17"/>
        <v>9506.25</v>
      </c>
      <c r="AD97" s="14">
        <f t="shared" si="17"/>
        <v>10829</v>
      </c>
      <c r="AE97" s="14">
        <f t="shared" si="17"/>
        <v>10603</v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</row>
    <row r="98" spans="1:78" ht="12.75">
      <c r="A98" s="3">
        <v>120000</v>
      </c>
      <c r="D98" s="14">
        <f t="shared" si="6"/>
        <v>12955</v>
      </c>
      <c r="E98" s="14">
        <f t="shared" si="6"/>
        <v>18512</v>
      </c>
      <c r="F98" s="14">
        <f t="shared" si="20"/>
        <v>10979.349999999999</v>
      </c>
      <c r="G98" s="14">
        <f t="shared" si="20"/>
        <v>11171.349999999999</v>
      </c>
      <c r="H98" s="14">
        <f t="shared" si="20"/>
        <v>10715.085</v>
      </c>
      <c r="I98" s="14">
        <f t="shared" si="20"/>
        <v>9337</v>
      </c>
      <c r="J98" s="14">
        <f t="shared" si="20"/>
        <v>11654.5</v>
      </c>
      <c r="K98" s="14">
        <f t="shared" si="20"/>
        <v>12346.5</v>
      </c>
      <c r="L98" s="14">
        <f t="shared" si="20"/>
        <v>15890.5</v>
      </c>
      <c r="M98" s="14">
        <f t="shared" si="20"/>
        <v>10222.5</v>
      </c>
      <c r="N98" s="14">
        <f t="shared" si="20"/>
        <v>10678</v>
      </c>
      <c r="O98" s="14"/>
      <c r="P98" s="14">
        <f t="shared" si="19"/>
        <v>9965.25</v>
      </c>
      <c r="Q98" s="14">
        <f t="shared" si="19"/>
        <v>14483</v>
      </c>
      <c r="R98" s="14">
        <f t="shared" si="9"/>
        <v>10753.75</v>
      </c>
      <c r="S98" s="14">
        <f t="shared" si="10"/>
        <v>13278.75</v>
      </c>
      <c r="T98" s="14">
        <f t="shared" si="9"/>
        <v>10577.5</v>
      </c>
      <c r="U98" s="14">
        <f t="shared" si="9"/>
        <v>10725</v>
      </c>
      <c r="V98" s="14">
        <f t="shared" si="11"/>
        <v>10089.25</v>
      </c>
      <c r="W98" s="14">
        <f t="shared" si="14"/>
        <v>12978.75</v>
      </c>
      <c r="X98" s="14">
        <f t="shared" si="15"/>
        <v>13038.75</v>
      </c>
      <c r="Y98" s="14">
        <f t="shared" si="16"/>
        <v>9183.5</v>
      </c>
      <c r="Z98" s="14">
        <f t="shared" si="14"/>
        <v>13086</v>
      </c>
      <c r="AA98" s="14">
        <f t="shared" si="14"/>
        <v>10033.5</v>
      </c>
      <c r="AB98" s="14">
        <f t="shared" si="14"/>
        <v>9735.75</v>
      </c>
      <c r="AC98" s="14">
        <f t="shared" si="17"/>
        <v>9761.75</v>
      </c>
      <c r="AD98" s="14">
        <f t="shared" si="17"/>
        <v>11275</v>
      </c>
      <c r="AE98" s="14">
        <f t="shared" si="17"/>
        <v>10923.5</v>
      </c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</row>
    <row r="99" spans="1:78" ht="12.75">
      <c r="A99" s="3">
        <v>125000</v>
      </c>
      <c r="D99" s="14">
        <f t="shared" si="6"/>
        <v>13193.5</v>
      </c>
      <c r="E99" s="14">
        <f t="shared" si="6"/>
        <v>19227</v>
      </c>
      <c r="F99" s="14">
        <f t="shared" si="20"/>
        <v>11297.749999999998</v>
      </c>
      <c r="G99" s="14">
        <f t="shared" si="20"/>
        <v>11489.749999999998</v>
      </c>
      <c r="H99" s="14">
        <f t="shared" si="20"/>
        <v>11171.53</v>
      </c>
      <c r="I99" s="14">
        <f t="shared" si="20"/>
        <v>9659.75</v>
      </c>
      <c r="J99" s="14">
        <f t="shared" si="20"/>
        <v>11654.5</v>
      </c>
      <c r="K99" s="14">
        <f t="shared" si="20"/>
        <v>12777.75</v>
      </c>
      <c r="L99" s="14">
        <f t="shared" si="20"/>
        <v>16646</v>
      </c>
      <c r="M99" s="14">
        <f t="shared" si="20"/>
        <v>10827.5</v>
      </c>
      <c r="N99" s="14">
        <f t="shared" si="20"/>
        <v>11175</v>
      </c>
      <c r="O99" s="14"/>
      <c r="P99" s="14">
        <f t="shared" si="19"/>
        <v>10542</v>
      </c>
      <c r="Q99" s="14">
        <f t="shared" si="19"/>
        <v>14483</v>
      </c>
      <c r="R99" s="14">
        <f t="shared" si="9"/>
        <v>11333.75</v>
      </c>
      <c r="S99" s="14">
        <f t="shared" si="10"/>
        <v>13851.25</v>
      </c>
      <c r="T99" s="14">
        <f t="shared" si="9"/>
        <v>11020</v>
      </c>
      <c r="U99" s="14">
        <f t="shared" si="9"/>
        <v>11323.75</v>
      </c>
      <c r="V99" s="14">
        <f t="shared" si="11"/>
        <v>10502</v>
      </c>
      <c r="W99" s="14">
        <f t="shared" si="14"/>
        <v>13507.5</v>
      </c>
      <c r="X99" s="14">
        <f t="shared" si="15"/>
        <v>13567.5</v>
      </c>
      <c r="Y99" s="14">
        <f t="shared" si="16"/>
        <v>9868.25</v>
      </c>
      <c r="Z99" s="14">
        <f t="shared" si="14"/>
        <v>13621</v>
      </c>
      <c r="AA99" s="14">
        <f t="shared" si="14"/>
        <v>10429.75</v>
      </c>
      <c r="AB99" s="14">
        <f t="shared" si="14"/>
        <v>10241.25</v>
      </c>
      <c r="AC99" s="14">
        <f t="shared" si="17"/>
        <v>10254.5</v>
      </c>
      <c r="AD99" s="14">
        <f t="shared" si="17"/>
        <v>11580</v>
      </c>
      <c r="AE99" s="14">
        <f t="shared" si="17"/>
        <v>11377.75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</row>
    <row r="100" spans="1:78" ht="12.75">
      <c r="A100" s="3">
        <v>130000</v>
      </c>
      <c r="D100" s="14">
        <f t="shared" si="6"/>
        <v>13985</v>
      </c>
      <c r="E100" s="14">
        <f t="shared" si="6"/>
        <v>19942</v>
      </c>
      <c r="F100" s="14">
        <f t="shared" si="20"/>
        <v>11616.149999999998</v>
      </c>
      <c r="G100" s="14">
        <f t="shared" si="20"/>
        <v>11808.149999999998</v>
      </c>
      <c r="H100" s="14">
        <f t="shared" si="20"/>
        <v>11497.159999999998</v>
      </c>
      <c r="I100" s="14">
        <f t="shared" si="20"/>
        <v>9982.5</v>
      </c>
      <c r="J100" s="14">
        <f t="shared" si="20"/>
        <v>12206.75</v>
      </c>
      <c r="K100" s="14">
        <f t="shared" si="20"/>
        <v>13209</v>
      </c>
      <c r="L100" s="14">
        <f t="shared" si="20"/>
        <v>17199</v>
      </c>
      <c r="M100" s="14">
        <f t="shared" si="20"/>
        <v>11185</v>
      </c>
      <c r="N100" s="14">
        <f t="shared" si="20"/>
        <v>11672</v>
      </c>
      <c r="O100" s="14"/>
      <c r="P100" s="14">
        <f t="shared" si="19"/>
        <v>10542</v>
      </c>
      <c r="Q100" s="14">
        <f t="shared" si="19"/>
        <v>15538.5</v>
      </c>
      <c r="R100" s="14">
        <f t="shared" si="9"/>
        <v>11692.5</v>
      </c>
      <c r="S100" s="14">
        <f t="shared" si="10"/>
        <v>14423.75</v>
      </c>
      <c r="T100" s="14">
        <f t="shared" si="9"/>
        <v>11020</v>
      </c>
      <c r="U100" s="14">
        <f t="shared" si="9"/>
        <v>11323.75</v>
      </c>
      <c r="V100" s="14">
        <f t="shared" si="11"/>
        <v>10824.75</v>
      </c>
      <c r="W100" s="14">
        <f t="shared" si="14"/>
        <v>13918.75</v>
      </c>
      <c r="X100" s="14">
        <f t="shared" si="15"/>
        <v>13978.75</v>
      </c>
      <c r="Y100" s="14">
        <f t="shared" si="16"/>
        <v>9894.25</v>
      </c>
      <c r="Z100" s="14">
        <f t="shared" si="14"/>
        <v>14026</v>
      </c>
      <c r="AA100" s="14">
        <f t="shared" si="14"/>
        <v>10711</v>
      </c>
      <c r="AB100" s="14">
        <f t="shared" si="14"/>
        <v>10571.5</v>
      </c>
      <c r="AC100" s="14">
        <f t="shared" si="17"/>
        <v>10588</v>
      </c>
      <c r="AD100" s="14">
        <f t="shared" si="17"/>
        <v>12378</v>
      </c>
      <c r="AE100" s="14">
        <f t="shared" si="17"/>
        <v>11698.25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</row>
    <row r="101" spans="1:78" ht="12.75">
      <c r="A101" s="3">
        <v>135000</v>
      </c>
      <c r="D101" s="14">
        <f t="shared" si="6"/>
        <v>14565</v>
      </c>
      <c r="E101" s="14">
        <f t="shared" si="6"/>
        <v>20790.25</v>
      </c>
      <c r="F101" s="14">
        <f>F$24*IF($C$70,1,0)+F$28*IF(ROUNDUP(($A101-(F$14*5/$C$23))/(F$29*5/$C$23),0)&lt;0,0,ROUNDUP(($A101-(F$14*5/$C$23))/(F$29*5/$C$23),0))+F$30*IF(ROUNDUP(($A101-(F$15*5/$C$20))/(F$31*5/$C$20),0)&lt;0,0,ROUNDUP(($A101-(F$15*5/$C$20))/(F$31*5/$C$20),0))*$B$66/100+F$30*IF(ROUNDUP(($A101-(F$15*5/$C$21))/(F$31*5/$C$21),0)&lt;0,0,ROUNDUP(($A101-(F$15*5/$C$21))/(F$31*5/$C$21),0))*$B$66/100+F$30*IF(ROUNDUP(($A101-(F$15*5/$C$22))/(F$31*5/$C$22),0)&lt;0,0,ROUNDUP(($A101-(F$15*5/$C$22))/(F$31*5/$C$22),0))*$B$66/100+F$34*ROUNDDOWN($A101/F$35,0)+F$36*ROUNDDOWN($A101/F$37,0)*3*$B$66/100+F$38*ROUNDDOWN($A101/F$40,0)*$B$66/100+F$38*ROUNDDOWN($A101/F$39,0)*$B$67/100+F$43*ROUNDDOWN($A101/F$44,0)*$B$66/100+F$41*ROUNDDOWN($A101/F$42,0)*$B$67/100+F$47*ROUNDDOWN($A101/F$49,0)*$B$67/100+F$47*ROUNDDOWN($A101/F$48,0)*$B$66/100+F$52*ROUNDDOWN($A101/F$53,0)+F$54*ROUNDDOWN($A101/F$55,0)+F$58*ROUNDDOWN($A101/F$59,0)</f>
        <v>12037.749999999998</v>
      </c>
      <c r="G101" s="14">
        <f>G$24*IF($C$70,1,0)+G$28*IF(ROUNDUP(($A101-(G$14*5/$C$23))/(G$29*5/$C$23),0)&lt;0,0,ROUNDUP(($A101-(G$14*5/$C$23))/(G$29*5/$C$23),0))+G$30*IF(ROUNDUP(($A101-(G$15*5/$C$20))/(G$31*5/$C$20),0)&lt;0,0,ROUNDUP(($A101-(G$15*5/$C$20))/(G$31*5/$C$20),0))*$B$66/100+G$30*IF(ROUNDUP(($A101-(G$15*5/$C$21))/(G$31*5/$C$21),0)&lt;0,0,ROUNDUP(($A101-(G$15*5/$C$21))/(G$31*5/$C$21),0))*$B$66/100+G$30*IF(ROUNDUP(($A101-(G$15*5/$C$22))/(G$31*5/$C$22),0)&lt;0,0,ROUNDUP(($A101-(G$15*5/$C$22))/(G$31*5/$C$22),0))*$B$66/100+G$34*ROUNDDOWN($A101/G$35,0)+G$36*ROUNDDOWN($A101/G$37,0)*3*$B$66/100+G$38*ROUNDDOWN($A101/G$40,0)*$B$66/100+G$38*ROUNDDOWN($A101/G$39,0)*$B$67/100+G$43*ROUNDDOWN($A101/G$44,0)*$B$66/100+G$41*ROUNDDOWN($A101/G$42,0)*$B$67/100+G$47*ROUNDDOWN($A101/G$49,0)*$B$67/100+G$47*ROUNDDOWN($A101/G$48,0)*$B$66/100+G$52*ROUNDDOWN($A101/G$53,0)+G$54*ROUNDDOWN($A101/G$55,0)+G$58*ROUNDDOWN($A101/G$59,0)</f>
        <v>12229.749999999998</v>
      </c>
      <c r="H101" s="14">
        <f>H$24*IF($C$70,1,0)+H$28*IF(ROUNDUP(($A101-(H$14*5/$C$23))/(H$29*5/$C$23),0)&lt;0,0,ROUNDUP(($A101-(H$14*5/$C$23))/(H$29*5/$C$23),0))+H$30*IF(ROUNDUP(($A101-(H$15*5/$C$20))/(H$31*5/$C$20),0)&lt;0,0,ROUNDUP(($A101-(H$15*5/$C$20))/(H$31*5/$C$20),0))*$B$66/100+H$30*IF(ROUNDUP(($A101-(H$15*5/$C$21))/(H$31*5/$C$21),0)&lt;0,0,ROUNDUP(($A101-(H$15*5/$C$21))/(H$31*5/$C$21),0))*$B$66/100+H$30*IF(ROUNDUP(($A101-(H$15*5/$C$22))/(H$31*5/$C$22),0)&lt;0,0,ROUNDUP(($A101-(H$15*5/$C$22))/(H$31*5/$C$22),0))*$B$66/100+H$34*ROUNDDOWN($A101/H$35,0)+H$36*ROUNDDOWN($A101/H$37,0)*3*$B$66/100+H$38*ROUNDDOWN($A101/H$40,0)*$B$66/100+H$38*ROUNDDOWN($A101/H$39,0)*$B$67/100+H$43*ROUNDDOWN($A101/H$44,0)*$B$66/100+H$41*ROUNDDOWN($A101/H$42,0)*$B$67/100+H$47*ROUNDDOWN($A101/H$49,0)*$B$67/100+H$47*ROUNDDOWN($A101/H$48,0)*$B$66/100+H$52*ROUNDDOWN($A101/H$53,0)+H$54*ROUNDDOWN($A101/H$55,0)+H$58*ROUNDDOWN($A101/H$59,0)</f>
        <v>11953.605</v>
      </c>
      <c r="I101" s="14">
        <f>I$24*IF($C$70,1,0)+I$28*IF(ROUNDUP(($A101-(I$14*5/$C$23))/(I$29*5/$C$23),0)&lt;0,0,ROUNDUP(($A101-(I$14*5/$C$23))/(I$29*5/$C$23),0))+I$30*IF(ROUNDUP(($A101-(I$15*5/$C$20))/(I$31*5/$C$20),0)&lt;0,0,ROUNDUP(($A101-(I$15*5/$C$20))/(I$31*5/$C$20),0))*$B$66/100+I$30*IF(ROUNDUP(($A101-(I$15*5/$C$21))/(I$31*5/$C$21),0)&lt;0,0,ROUNDUP(($A101-(I$15*5/$C$21))/(I$31*5/$C$21),0))*$B$66/100+I$30*IF(ROUNDUP(($A101-(I$15*5/$C$22))/(I$31*5/$C$22),0)&lt;0,0,ROUNDUP(($A101-(I$15*5/$C$22))/(I$31*5/$C$22),0))*$B$66/100+I$34*ROUNDDOWN($A101/I$35,0)+I$36*ROUNDDOWN($A101/I$37,0)*3*$B$66/100+I$38*ROUNDDOWN($A101/I$40,0)*$B$66/100+I$38*ROUNDDOWN($A101/I$39,0)*$B$67/100+I$43*ROUNDDOWN($A101/I$44,0)*$B$66/100+I$41*ROUNDDOWN($A101/I$42,0)*$B$67/100+I$47*ROUNDDOWN($A101/I$49,0)*$B$67/100+I$47*ROUNDDOWN($A101/I$48,0)*$B$66/100+I$52*ROUNDDOWN($A101/I$53,0)+I$54*ROUNDDOWN($A101/I$55,0)+I$58*ROUNDDOWN($A101/I$59,0)</f>
        <v>10305.25</v>
      </c>
      <c r="J101" s="14">
        <f aca="true" t="shared" si="21" ref="F101:N116">J$24*IF($C$70,1,0)+J$28*IF(ROUNDUP(($A101-(J$14*5/$C$23))/(J$29*5/$C$23),0)&lt;0,0,ROUNDUP(($A101-(J$14*5/$C$23))/(J$29*5/$C$23),0))+J$30*IF(ROUNDUP(($A101-(J$15*5/$C$20))/(J$31*5/$C$20),0)&lt;0,0,ROUNDUP(($A101-(J$15*5/$C$20))/(J$31*5/$C$20),0))*$B$66/100+J$30*IF(ROUNDUP(($A101-(J$15*5/$C$21))/(J$31*5/$C$21),0)&lt;0,0,ROUNDUP(($A101-(J$15*5/$C$21))/(J$31*5/$C$21),0))*$B$66/100+J$30*IF(ROUNDUP(($A101-(J$15*5/$C$22))/(J$31*5/$C$22),0)&lt;0,0,ROUNDUP(($A101-(J$15*5/$C$22))/(J$31*5/$C$22),0))*$B$66/100+J$34*ROUNDDOWN($A101/J$35,0)+J$36*ROUNDDOWN($A101/J$37,0)*3*$B$66/100+J$38*ROUNDDOWN($A101/J$40,0)*$B$66/100+J$38*ROUNDDOWN($A101/J$39,0)*$B$67/100+J$43*ROUNDDOWN($A101/J$44,0)*$B$66/100+J$41*ROUNDDOWN($A101/J$42,0)*$B$67/100+J$47*ROUNDDOWN($A101/J$49,0)*$B$67/100+J$47*ROUNDDOWN($A101/J$48,0)*$B$66/100+J$52*ROUNDDOWN($A101/J$53,0)+J$54*ROUNDDOWN($A101/J$55,0)+J$58*ROUNDDOWN($A101/J$59,0)</f>
        <v>12206.75</v>
      </c>
      <c r="K101" s="14">
        <f t="shared" si="21"/>
        <v>13858.5</v>
      </c>
      <c r="L101" s="14">
        <f t="shared" si="21"/>
        <v>17954.5</v>
      </c>
      <c r="M101" s="14">
        <f t="shared" si="21"/>
        <v>11542.5</v>
      </c>
      <c r="N101" s="14">
        <f t="shared" si="21"/>
        <v>12169</v>
      </c>
      <c r="O101" s="14"/>
      <c r="P101" s="14">
        <f t="shared" si="19"/>
        <v>11118.75</v>
      </c>
      <c r="Q101" s="14">
        <f t="shared" si="19"/>
        <v>15538.5</v>
      </c>
      <c r="R101" s="14">
        <f t="shared" si="9"/>
        <v>11971.25</v>
      </c>
      <c r="S101" s="14">
        <f t="shared" si="10"/>
        <v>14660</v>
      </c>
      <c r="T101" s="14">
        <f t="shared" si="9"/>
        <v>11462.5</v>
      </c>
      <c r="U101" s="14">
        <f t="shared" si="9"/>
        <v>11922.5</v>
      </c>
      <c r="V101" s="14">
        <f t="shared" si="11"/>
        <v>11267.5</v>
      </c>
      <c r="W101" s="14">
        <f t="shared" si="14"/>
        <v>14460</v>
      </c>
      <c r="X101" s="14">
        <f t="shared" si="15"/>
        <v>14520</v>
      </c>
      <c r="Y101" s="14">
        <f t="shared" si="16"/>
        <v>9920.25</v>
      </c>
      <c r="Z101" s="14">
        <f t="shared" si="14"/>
        <v>14086</v>
      </c>
      <c r="AA101" s="14">
        <f t="shared" si="14"/>
        <v>11037.25</v>
      </c>
      <c r="AB101" s="14">
        <f t="shared" si="14"/>
        <v>10824.75</v>
      </c>
      <c r="AC101" s="14">
        <f t="shared" si="17"/>
        <v>10843.5</v>
      </c>
      <c r="AD101" s="14">
        <f t="shared" si="17"/>
        <v>12683</v>
      </c>
      <c r="AE101" s="14">
        <f t="shared" si="17"/>
        <v>12343.75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</row>
    <row r="102" spans="1:78" ht="12.75">
      <c r="A102" s="3">
        <v>140000</v>
      </c>
      <c r="D102" s="14">
        <f t="shared" si="6"/>
        <v>15118</v>
      </c>
      <c r="E102" s="14">
        <f t="shared" si="6"/>
        <v>21505.25</v>
      </c>
      <c r="F102" s="14">
        <f t="shared" si="21"/>
        <v>12661.6</v>
      </c>
      <c r="G102" s="14">
        <f t="shared" si="21"/>
        <v>12853.6</v>
      </c>
      <c r="H102" s="14">
        <f t="shared" si="21"/>
        <v>12364.735</v>
      </c>
      <c r="I102" s="14">
        <f t="shared" si="21"/>
        <v>10713.5</v>
      </c>
      <c r="J102" s="14">
        <f t="shared" si="21"/>
        <v>13263.5</v>
      </c>
      <c r="K102" s="14">
        <f t="shared" si="21"/>
        <v>14334.75</v>
      </c>
      <c r="L102" s="14">
        <f t="shared" si="21"/>
        <v>18507.5</v>
      </c>
      <c r="M102" s="14">
        <f t="shared" si="21"/>
        <v>11900</v>
      </c>
      <c r="N102" s="14">
        <f t="shared" si="21"/>
        <v>12666</v>
      </c>
      <c r="O102" s="14"/>
      <c r="P102" s="14">
        <f t="shared" si="19"/>
        <v>11256.75</v>
      </c>
      <c r="Q102" s="14">
        <f t="shared" si="19"/>
        <v>16594</v>
      </c>
      <c r="R102" s="14">
        <f t="shared" si="9"/>
        <v>12551.25</v>
      </c>
      <c r="S102" s="14">
        <f t="shared" si="10"/>
        <v>15232.5</v>
      </c>
      <c r="T102" s="14">
        <f t="shared" si="9"/>
        <v>12240</v>
      </c>
      <c r="U102" s="14">
        <f t="shared" si="9"/>
        <v>12257.5</v>
      </c>
      <c r="V102" s="14">
        <f t="shared" si="11"/>
        <v>11590.25</v>
      </c>
      <c r="W102" s="14">
        <f t="shared" si="14"/>
        <v>14871.25</v>
      </c>
      <c r="X102" s="14">
        <f t="shared" si="15"/>
        <v>14931.25</v>
      </c>
      <c r="Y102" s="14">
        <f t="shared" si="16"/>
        <v>10631</v>
      </c>
      <c r="Z102" s="14">
        <f t="shared" si="14"/>
        <v>14491</v>
      </c>
      <c r="AA102" s="14">
        <f t="shared" si="14"/>
        <v>11363.5</v>
      </c>
      <c r="AB102" s="14">
        <f t="shared" si="14"/>
        <v>11330.25</v>
      </c>
      <c r="AC102" s="14">
        <f t="shared" si="17"/>
        <v>11336.25</v>
      </c>
      <c r="AD102" s="14">
        <f t="shared" si="17"/>
        <v>13129</v>
      </c>
      <c r="AE102" s="14">
        <f t="shared" si="17"/>
        <v>12664.25</v>
      </c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</row>
    <row r="103" spans="1:78" ht="12.75">
      <c r="A103" s="3">
        <v>145000</v>
      </c>
      <c r="D103" s="14">
        <f t="shared" si="6"/>
        <v>15595</v>
      </c>
      <c r="E103" s="14">
        <f t="shared" si="6"/>
        <v>22220.25</v>
      </c>
      <c r="F103" s="14">
        <f t="shared" si="21"/>
        <v>12980</v>
      </c>
      <c r="G103" s="14">
        <f t="shared" si="21"/>
        <v>13172</v>
      </c>
      <c r="H103" s="14">
        <f t="shared" si="21"/>
        <v>12821.179999999998</v>
      </c>
      <c r="I103" s="14">
        <f t="shared" si="21"/>
        <v>11036.25</v>
      </c>
      <c r="J103" s="14">
        <f t="shared" si="21"/>
        <v>13263.5</v>
      </c>
      <c r="K103" s="14">
        <f t="shared" si="21"/>
        <v>14766</v>
      </c>
      <c r="L103" s="14">
        <f t="shared" si="21"/>
        <v>19263</v>
      </c>
      <c r="M103" s="14">
        <f t="shared" si="21"/>
        <v>12505</v>
      </c>
      <c r="N103" s="14">
        <f t="shared" si="21"/>
        <v>13163</v>
      </c>
      <c r="O103" s="14"/>
      <c r="P103" s="14">
        <f t="shared" si="19"/>
        <v>11695.5</v>
      </c>
      <c r="Q103" s="14">
        <f t="shared" si="19"/>
        <v>16594</v>
      </c>
      <c r="R103" s="14">
        <f t="shared" si="9"/>
        <v>12910</v>
      </c>
      <c r="S103" s="14">
        <f t="shared" si="10"/>
        <v>15805</v>
      </c>
      <c r="T103" s="14">
        <f t="shared" si="9"/>
        <v>12682.5</v>
      </c>
      <c r="U103" s="14">
        <f t="shared" si="9"/>
        <v>12856.25</v>
      </c>
      <c r="V103" s="14">
        <f t="shared" si="11"/>
        <v>11913</v>
      </c>
      <c r="W103" s="14">
        <f t="shared" si="14"/>
        <v>15282.5</v>
      </c>
      <c r="X103" s="14">
        <f t="shared" si="15"/>
        <v>15342.5</v>
      </c>
      <c r="Y103" s="14">
        <f t="shared" si="16"/>
        <v>10657</v>
      </c>
      <c r="Z103" s="14">
        <f t="shared" si="14"/>
        <v>14956</v>
      </c>
      <c r="AA103" s="14">
        <f t="shared" si="14"/>
        <v>11363.5</v>
      </c>
      <c r="AB103" s="14">
        <f t="shared" si="14"/>
        <v>11677.5</v>
      </c>
      <c r="AC103" s="14">
        <f t="shared" si="17"/>
        <v>11686.75</v>
      </c>
      <c r="AD103" s="14">
        <f t="shared" si="17"/>
        <v>13434</v>
      </c>
      <c r="AE103" s="14">
        <f t="shared" si="17"/>
        <v>12984.75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</row>
    <row r="104" spans="1:78" ht="12.75">
      <c r="A104" s="3">
        <v>150000</v>
      </c>
      <c r="D104" s="14">
        <f t="shared" si="6"/>
        <v>16204</v>
      </c>
      <c r="E104" s="14">
        <f t="shared" si="6"/>
        <v>23068.5</v>
      </c>
      <c r="F104" s="14">
        <f t="shared" si="21"/>
        <v>13431.000000000002</v>
      </c>
      <c r="G104" s="14">
        <f t="shared" si="21"/>
        <v>13623.000000000002</v>
      </c>
      <c r="H104" s="14">
        <f t="shared" si="21"/>
        <v>13146.810000000001</v>
      </c>
      <c r="I104" s="14">
        <f t="shared" si="21"/>
        <v>11359</v>
      </c>
      <c r="J104" s="14">
        <f t="shared" si="21"/>
        <v>13815.75</v>
      </c>
      <c r="K104" s="14">
        <f t="shared" si="21"/>
        <v>15197.25</v>
      </c>
      <c r="L104" s="14">
        <f t="shared" si="21"/>
        <v>19816</v>
      </c>
      <c r="M104" s="14">
        <f t="shared" si="21"/>
        <v>12752.5</v>
      </c>
      <c r="N104" s="14">
        <f t="shared" si="21"/>
        <v>13163</v>
      </c>
      <c r="O104" s="14"/>
      <c r="P104" s="14">
        <f t="shared" si="19"/>
        <v>12272.25</v>
      </c>
      <c r="Q104" s="14">
        <f t="shared" si="19"/>
        <v>17649.5</v>
      </c>
      <c r="R104" s="14">
        <f t="shared" si="9"/>
        <v>13483.75</v>
      </c>
      <c r="S104" s="14">
        <f t="shared" si="10"/>
        <v>16301.25</v>
      </c>
      <c r="T104" s="14">
        <f t="shared" si="9"/>
        <v>12682.5</v>
      </c>
      <c r="U104" s="14">
        <f t="shared" si="9"/>
        <v>12856.25</v>
      </c>
      <c r="V104" s="14">
        <f t="shared" si="11"/>
        <v>12325.75</v>
      </c>
      <c r="W104" s="14">
        <f t="shared" si="14"/>
        <v>15811.25</v>
      </c>
      <c r="X104" s="14">
        <f t="shared" si="15"/>
        <v>15871.25</v>
      </c>
      <c r="Y104" s="14">
        <f t="shared" si="16"/>
        <v>11367.75</v>
      </c>
      <c r="Z104" s="14">
        <f t="shared" si="14"/>
        <v>15866</v>
      </c>
      <c r="AA104" s="14">
        <f t="shared" si="14"/>
        <v>12134.75</v>
      </c>
      <c r="AB104" s="14">
        <f t="shared" si="14"/>
        <v>12236.75</v>
      </c>
      <c r="AC104" s="14">
        <f t="shared" si="17"/>
        <v>12319.25</v>
      </c>
      <c r="AD104" s="14">
        <f t="shared" si="17"/>
        <v>14185</v>
      </c>
      <c r="AE104" s="14">
        <f t="shared" si="17"/>
        <v>13439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</row>
    <row r="105" spans="1:78" ht="12.75">
      <c r="A105" s="3">
        <v>155000</v>
      </c>
      <c r="D105" s="14">
        <f aca="true" t="shared" si="22" ref="D105:E137">D$24*IF($C$70,1,0)+D$28*IF(ROUNDUP(($A105-(D$14*5/$C$23))/(D$29*5/$C$23),0)&lt;0,0,ROUNDUP(($A105-(D$14*5/$C$23))/(D$29*5/$C$23),0))+D$30*IF(ROUNDUP(($A105-(D$15*5/$C$20))/(D$31*5/$C$20),0)&lt;0,0,ROUNDUP(($A105-(D$15*5/$C$20))/(D$31*5/$C$20),0))*$B$66/100+D$30*IF(ROUNDUP(($A105-(D$15*5/$C$21))/(D$31*5/$C$21),0)&lt;0,0,ROUNDUP(($A105-(D$15*5/$C$21))/(D$31*5/$C$21),0))*$B$66/100+D$30*IF(ROUNDUP(($A105-(D$15*5/$C$22))/(D$31*5/$C$22),0)&lt;0,0,ROUNDUP(($A105-(D$15*5/$C$22))/(D$31*5/$C$22),0))*$B$66/100+D$34*ROUNDDOWN($A105/D$35,0)+D$36*ROUNDDOWN($A105/D$37,0)*3*$B$66/100+D$38*ROUNDDOWN($A105/D$40,0)*$B$66/100+D$38*ROUNDDOWN($A105/D$39,0)*$B$67/100+D$43*ROUNDDOWN($A105/D$44,0)*$B$66/100+D$41*ROUNDDOWN($A105/D$42,0)*$B$67/100+D$47*ROUNDDOWN($A105/D$49,0)*$B$67/100+D$47*ROUNDDOWN($A105/D$48,0)*$B$66/100+D$52*ROUNDDOWN($A105/D$53,0)+D$54*ROUNDDOWN($A105/D$55,0)+D$58*ROUNDDOWN($A105/D$59,0)</f>
        <v>16757</v>
      </c>
      <c r="E105" s="14">
        <f t="shared" si="22"/>
        <v>23783.5</v>
      </c>
      <c r="F105" s="14">
        <f t="shared" si="21"/>
        <v>14054.85</v>
      </c>
      <c r="G105" s="14">
        <f t="shared" si="21"/>
        <v>14246.850000000002</v>
      </c>
      <c r="H105" s="14">
        <f t="shared" si="21"/>
        <v>13603.255000000001</v>
      </c>
      <c r="I105" s="14">
        <f t="shared" si="21"/>
        <v>11681.75</v>
      </c>
      <c r="J105" s="14">
        <f t="shared" si="21"/>
        <v>13815.75</v>
      </c>
      <c r="K105" s="14">
        <f t="shared" si="21"/>
        <v>15846.75</v>
      </c>
      <c r="L105" s="14">
        <f t="shared" si="21"/>
        <v>20571.5</v>
      </c>
      <c r="M105" s="14">
        <f t="shared" si="21"/>
        <v>13110</v>
      </c>
      <c r="N105" s="14">
        <f t="shared" si="21"/>
        <v>13660</v>
      </c>
      <c r="O105" s="14"/>
      <c r="P105" s="14">
        <f t="shared" si="19"/>
        <v>12272.25</v>
      </c>
      <c r="Q105" s="14">
        <f t="shared" si="19"/>
        <v>17649.5</v>
      </c>
      <c r="R105" s="14">
        <f t="shared" si="9"/>
        <v>13842.5</v>
      </c>
      <c r="S105" s="14">
        <f t="shared" si="9"/>
        <v>16873.75</v>
      </c>
      <c r="T105" s="14">
        <f t="shared" si="9"/>
        <v>13125</v>
      </c>
      <c r="U105" s="14">
        <f t="shared" si="9"/>
        <v>13455</v>
      </c>
      <c r="V105" s="14">
        <f t="shared" si="11"/>
        <v>12971.25</v>
      </c>
      <c r="W105" s="14">
        <f t="shared" si="14"/>
        <v>16633.75</v>
      </c>
      <c r="X105" s="14">
        <f t="shared" si="15"/>
        <v>16693.75</v>
      </c>
      <c r="Y105" s="14">
        <f t="shared" si="16"/>
        <v>11367.75</v>
      </c>
      <c r="Z105" s="14">
        <f t="shared" si="14"/>
        <v>16271</v>
      </c>
      <c r="AA105" s="14">
        <f t="shared" si="14"/>
        <v>12416</v>
      </c>
      <c r="AB105" s="14">
        <f t="shared" si="14"/>
        <v>12567</v>
      </c>
      <c r="AC105" s="14">
        <f t="shared" si="17"/>
        <v>12557.75</v>
      </c>
      <c r="AD105" s="14">
        <f t="shared" si="17"/>
        <v>14490</v>
      </c>
      <c r="AE105" s="14">
        <f t="shared" si="17"/>
        <v>14080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</row>
    <row r="106" spans="1:78" ht="12.75">
      <c r="A106" s="3">
        <v>160000</v>
      </c>
      <c r="D106" s="14">
        <f t="shared" si="22"/>
        <v>17234</v>
      </c>
      <c r="E106" s="14">
        <f t="shared" si="22"/>
        <v>24498.5</v>
      </c>
      <c r="F106" s="14">
        <f t="shared" si="21"/>
        <v>14373.25</v>
      </c>
      <c r="G106" s="14">
        <f t="shared" si="21"/>
        <v>14565.25</v>
      </c>
      <c r="H106" s="14">
        <f t="shared" si="21"/>
        <v>14078.385</v>
      </c>
      <c r="I106" s="14">
        <f t="shared" si="21"/>
        <v>12154</v>
      </c>
      <c r="J106" s="14">
        <f t="shared" si="21"/>
        <v>14368</v>
      </c>
      <c r="K106" s="14">
        <f t="shared" si="21"/>
        <v>16323</v>
      </c>
      <c r="L106" s="14">
        <f t="shared" si="21"/>
        <v>21124.5</v>
      </c>
      <c r="M106" s="14">
        <f t="shared" si="21"/>
        <v>13467.5</v>
      </c>
      <c r="N106" s="14">
        <f t="shared" si="21"/>
        <v>14157</v>
      </c>
      <c r="O106" s="14"/>
      <c r="P106" s="14">
        <f t="shared" si="19"/>
        <v>12849</v>
      </c>
      <c r="Q106" s="14">
        <f t="shared" si="19"/>
        <v>18705</v>
      </c>
      <c r="R106" s="14">
        <f t="shared" si="9"/>
        <v>14201.25</v>
      </c>
      <c r="S106" s="14">
        <f t="shared" si="9"/>
        <v>17446.25</v>
      </c>
      <c r="T106" s="14">
        <f t="shared" si="9"/>
        <v>13567.5</v>
      </c>
      <c r="U106" s="14">
        <f t="shared" si="9"/>
        <v>13455</v>
      </c>
      <c r="V106" s="14">
        <f t="shared" si="11"/>
        <v>13384</v>
      </c>
      <c r="W106" s="14">
        <f t="shared" si="14"/>
        <v>17142.5</v>
      </c>
      <c r="X106" s="14">
        <f aca="true" t="shared" si="23" ref="X106:X137">X$24*IF($C$70,1,0)+X$28*IF(ROUNDUP(($A106-(X$14*5/$C$23))/(X$29*5/$C$23),0)&lt;0,0,ROUNDUP(($A106-(X$14*5/$C$23))/(X$29*5/$C$23),0))+X$30*IF(ROUNDUP(($A106-(X$15*5/$C$20))/(X$31*5/$C$20),0)&lt;0,0,ROUNDUP(($A106-(X$15*5/$C$20))/(X$31*5/$C$20),0))*$B$66/100+X$30*IF(ROUNDUP(($A106-(X$15*5/$C$21))/(X$31*5/$C$21),0)&lt;0,0,ROUNDUP(($A106-(X$15*5/$C$21))/(X$31*5/$C$21),0))*$B$66/100+X$30*IF(ROUNDUP(($A106-(X$15*5/$C$22))/(X$31*5/$C$22),0)&lt;0,0,ROUNDUP(($A106-(X$15*5/$C$22))/(X$31*5/$C$22),0))*$B$66/100+X$34*ROUNDDOWN($A106/X$35,0)+X$36*ROUNDDOWN($A106/X$37,0)*3*$B$66/100+X$38*ROUNDDOWN($A106/X$40,0)*$B$66/100+X$38*ROUNDDOWN($A106/X$39,0)*$B$67/100+X$43*ROUNDDOWN($A106/X$44,0)*$B$66/100+X$41*ROUNDDOWN($A106/X$42,0)*$B$67/100+X$47*ROUNDDOWN($A106/X$49,0)*$B$67/100+X$47*ROUNDDOWN($A106/X$48,0)*$B$66/100+X$52*ROUNDDOWN($A106/X$53,0)+X$54*ROUNDDOWN($A106/X$55,0)+X$58*ROUNDDOWN($A106/X$59,0)</f>
        <v>17202.5</v>
      </c>
      <c r="Y106" s="14">
        <f t="shared" si="16"/>
        <v>12078.5</v>
      </c>
      <c r="Z106" s="14">
        <f t="shared" si="14"/>
        <v>16736</v>
      </c>
      <c r="AA106" s="14">
        <f t="shared" si="14"/>
        <v>12742.25</v>
      </c>
      <c r="AB106" s="14">
        <f t="shared" si="14"/>
        <v>12914.25</v>
      </c>
      <c r="AC106" s="14">
        <f t="shared" si="17"/>
        <v>12908.25</v>
      </c>
      <c r="AD106" s="14">
        <f t="shared" si="17"/>
        <v>14936</v>
      </c>
      <c r="AE106" s="14">
        <f t="shared" si="17"/>
        <v>14524.25</v>
      </c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</row>
    <row r="107" spans="1:78" ht="12.75">
      <c r="A107" s="3">
        <v>165000</v>
      </c>
      <c r="D107" s="14">
        <f t="shared" si="22"/>
        <v>17711</v>
      </c>
      <c r="E107" s="14">
        <f t="shared" si="22"/>
        <v>25346.75</v>
      </c>
      <c r="F107" s="14">
        <f t="shared" si="21"/>
        <v>14691.650000000001</v>
      </c>
      <c r="G107" s="14">
        <f t="shared" si="21"/>
        <v>14883.650000000001</v>
      </c>
      <c r="H107" s="14">
        <f t="shared" si="21"/>
        <v>14534.830000000002</v>
      </c>
      <c r="I107" s="14">
        <f t="shared" si="21"/>
        <v>12476.75</v>
      </c>
      <c r="J107" s="14">
        <f t="shared" si="21"/>
        <v>14872.5</v>
      </c>
      <c r="K107" s="14">
        <f t="shared" si="21"/>
        <v>16754.25</v>
      </c>
      <c r="L107" s="14">
        <f t="shared" si="21"/>
        <v>21880</v>
      </c>
      <c r="M107" s="14">
        <f t="shared" si="21"/>
        <v>14072.5</v>
      </c>
      <c r="N107" s="14">
        <f t="shared" si="21"/>
        <v>14654</v>
      </c>
      <c r="O107" s="14"/>
      <c r="P107" s="14">
        <f t="shared" si="19"/>
        <v>13287.75</v>
      </c>
      <c r="Q107" s="14">
        <f t="shared" si="19"/>
        <v>18705</v>
      </c>
      <c r="R107" s="14">
        <f t="shared" si="9"/>
        <v>14781.25</v>
      </c>
      <c r="S107" s="14">
        <f t="shared" si="9"/>
        <v>17682.5</v>
      </c>
      <c r="T107" s="14">
        <f t="shared" si="9"/>
        <v>13567.5</v>
      </c>
      <c r="U107" s="14">
        <f t="shared" si="9"/>
        <v>14053.75</v>
      </c>
      <c r="V107" s="14">
        <f t="shared" si="11"/>
        <v>13706.75</v>
      </c>
      <c r="W107" s="14">
        <f t="shared" si="14"/>
        <v>17553.75</v>
      </c>
      <c r="X107" s="14">
        <f t="shared" si="23"/>
        <v>17613.75</v>
      </c>
      <c r="Y107" s="14">
        <f t="shared" si="16"/>
        <v>12104.5</v>
      </c>
      <c r="Z107" s="14">
        <f t="shared" si="14"/>
        <v>16796</v>
      </c>
      <c r="AA107" s="14">
        <f t="shared" si="14"/>
        <v>12742.25</v>
      </c>
      <c r="AB107" s="14">
        <f t="shared" si="14"/>
        <v>13419.75</v>
      </c>
      <c r="AC107" s="14">
        <f t="shared" si="17"/>
        <v>13401</v>
      </c>
      <c r="AD107" s="14">
        <f t="shared" si="17"/>
        <v>15241</v>
      </c>
      <c r="AE107" s="14">
        <f t="shared" si="17"/>
        <v>14844.75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</row>
    <row r="108" spans="1:78" ht="12.75">
      <c r="A108" s="3">
        <v>170000</v>
      </c>
      <c r="D108" s="14">
        <f t="shared" si="22"/>
        <v>18264</v>
      </c>
      <c r="E108" s="14">
        <f t="shared" si="22"/>
        <v>26061.75</v>
      </c>
      <c r="F108" s="14">
        <f t="shared" si="21"/>
        <v>15315.500000000002</v>
      </c>
      <c r="G108" s="14">
        <f t="shared" si="21"/>
        <v>15507.500000000002</v>
      </c>
      <c r="H108" s="14">
        <f t="shared" si="21"/>
        <v>14796.46</v>
      </c>
      <c r="I108" s="14">
        <f t="shared" si="21"/>
        <v>12735.5</v>
      </c>
      <c r="J108" s="14">
        <f t="shared" si="21"/>
        <v>15424.75</v>
      </c>
      <c r="K108" s="14">
        <f t="shared" si="21"/>
        <v>17185.5</v>
      </c>
      <c r="L108" s="14">
        <f t="shared" si="21"/>
        <v>22433</v>
      </c>
      <c r="M108" s="14">
        <f t="shared" si="21"/>
        <v>14430</v>
      </c>
      <c r="N108" s="14">
        <f t="shared" si="21"/>
        <v>15151</v>
      </c>
      <c r="O108" s="14"/>
      <c r="P108" s="14">
        <f t="shared" si="19"/>
        <v>13425.75</v>
      </c>
      <c r="Q108" s="14">
        <f t="shared" si="19"/>
        <v>19492.5</v>
      </c>
      <c r="R108" s="14">
        <f t="shared" si="9"/>
        <v>15060</v>
      </c>
      <c r="S108" s="14">
        <f t="shared" si="9"/>
        <v>18255</v>
      </c>
      <c r="T108" s="14">
        <f t="shared" si="9"/>
        <v>14010</v>
      </c>
      <c r="U108" s="14">
        <f t="shared" si="9"/>
        <v>14053.75</v>
      </c>
      <c r="V108" s="14">
        <f t="shared" si="11"/>
        <v>14119.5</v>
      </c>
      <c r="W108" s="14">
        <f t="shared" si="14"/>
        <v>18062.5</v>
      </c>
      <c r="X108" s="14">
        <f t="shared" si="23"/>
        <v>18122.5</v>
      </c>
      <c r="Y108" s="14">
        <f t="shared" si="16"/>
        <v>12130.5</v>
      </c>
      <c r="Z108" s="14">
        <f t="shared" si="14"/>
        <v>17201</v>
      </c>
      <c r="AA108" s="14">
        <f t="shared" si="14"/>
        <v>13068.5</v>
      </c>
      <c r="AB108" s="14">
        <f t="shared" si="14"/>
        <v>13673</v>
      </c>
      <c r="AC108" s="14">
        <f t="shared" si="17"/>
        <v>13656.5</v>
      </c>
      <c r="AD108" s="14">
        <f t="shared" si="17"/>
        <v>16039</v>
      </c>
      <c r="AE108" s="14">
        <f t="shared" si="17"/>
        <v>15289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</row>
    <row r="109" spans="1:78" ht="12.75">
      <c r="A109" s="3">
        <v>175000</v>
      </c>
      <c r="D109" s="14">
        <f t="shared" si="22"/>
        <v>18741</v>
      </c>
      <c r="E109" s="14">
        <f t="shared" si="22"/>
        <v>26776.75</v>
      </c>
      <c r="F109" s="14">
        <f t="shared" si="21"/>
        <v>15633.900000000001</v>
      </c>
      <c r="G109" s="14">
        <f t="shared" si="21"/>
        <v>15825.900000000001</v>
      </c>
      <c r="H109" s="14">
        <f t="shared" si="21"/>
        <v>15252.905</v>
      </c>
      <c r="I109" s="14">
        <f t="shared" si="21"/>
        <v>13058.25</v>
      </c>
      <c r="J109" s="14">
        <f t="shared" si="21"/>
        <v>15424.75</v>
      </c>
      <c r="K109" s="14">
        <f t="shared" si="21"/>
        <v>17835</v>
      </c>
      <c r="L109" s="14">
        <f t="shared" si="21"/>
        <v>23188.5</v>
      </c>
      <c r="M109" s="14">
        <f t="shared" si="21"/>
        <v>14787.5</v>
      </c>
      <c r="N109" s="14">
        <f t="shared" si="21"/>
        <v>15648</v>
      </c>
      <c r="O109" s="14"/>
      <c r="P109" s="14">
        <f t="shared" si="19"/>
        <v>13864.5</v>
      </c>
      <c r="Q109" s="14">
        <f t="shared" si="19"/>
        <v>19760.5</v>
      </c>
      <c r="R109" s="14">
        <f t="shared" si="9"/>
        <v>15640</v>
      </c>
      <c r="S109" s="14">
        <f t="shared" si="9"/>
        <v>18827.5</v>
      </c>
      <c r="T109" s="14">
        <f t="shared" si="9"/>
        <v>14787.5</v>
      </c>
      <c r="U109" s="14">
        <f t="shared" si="9"/>
        <v>14987.5</v>
      </c>
      <c r="V109" s="14">
        <f t="shared" si="11"/>
        <v>14442.25</v>
      </c>
      <c r="W109" s="14">
        <f t="shared" si="14"/>
        <v>18493.75</v>
      </c>
      <c r="X109" s="14">
        <f t="shared" si="23"/>
        <v>18553.75</v>
      </c>
      <c r="Y109" s="14">
        <f t="shared" si="16"/>
        <v>12841.25</v>
      </c>
      <c r="Z109" s="14">
        <f t="shared" si="14"/>
        <v>17736</v>
      </c>
      <c r="AA109" s="14">
        <f t="shared" si="14"/>
        <v>13419.75</v>
      </c>
      <c r="AB109" s="14">
        <f t="shared" si="14"/>
        <v>14178.5</v>
      </c>
      <c r="AC109" s="14">
        <f t="shared" si="17"/>
        <v>14149.25</v>
      </c>
      <c r="AD109" s="14">
        <f t="shared" si="17"/>
        <v>16344</v>
      </c>
      <c r="AE109" s="14">
        <f t="shared" si="17"/>
        <v>15619.5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</row>
    <row r="110" spans="1:78" ht="12.75">
      <c r="A110" s="3">
        <v>180000</v>
      </c>
      <c r="D110" s="14">
        <f t="shared" si="22"/>
        <v>19321</v>
      </c>
      <c r="E110" s="14">
        <f t="shared" si="22"/>
        <v>27625</v>
      </c>
      <c r="F110" s="14">
        <f t="shared" si="21"/>
        <v>16055.500000000002</v>
      </c>
      <c r="G110" s="14">
        <f t="shared" si="21"/>
        <v>16247.500000000002</v>
      </c>
      <c r="H110" s="14">
        <f t="shared" si="21"/>
        <v>15868.034999999998</v>
      </c>
      <c r="I110" s="14">
        <f t="shared" si="21"/>
        <v>13670.5</v>
      </c>
      <c r="J110" s="14">
        <f t="shared" si="21"/>
        <v>16405</v>
      </c>
      <c r="K110" s="14">
        <f t="shared" si="21"/>
        <v>18311.25</v>
      </c>
      <c r="L110" s="14">
        <f t="shared" si="21"/>
        <v>23741.5</v>
      </c>
      <c r="M110" s="14">
        <f t="shared" si="21"/>
        <v>15035</v>
      </c>
      <c r="N110" s="14">
        <f t="shared" si="21"/>
        <v>15648</v>
      </c>
      <c r="O110" s="14"/>
      <c r="P110" s="14">
        <f t="shared" si="19"/>
        <v>14002.5</v>
      </c>
      <c r="Q110" s="14">
        <f t="shared" si="19"/>
        <v>20548</v>
      </c>
      <c r="R110" s="14">
        <f t="shared" si="9"/>
        <v>15998.75</v>
      </c>
      <c r="S110" s="14">
        <f t="shared" si="9"/>
        <v>19323.75</v>
      </c>
      <c r="T110" s="14">
        <f t="shared" si="9"/>
        <v>15230</v>
      </c>
      <c r="U110" s="14">
        <f t="shared" si="9"/>
        <v>14987.5</v>
      </c>
      <c r="V110" s="14">
        <f t="shared" si="11"/>
        <v>14885</v>
      </c>
      <c r="W110" s="14">
        <f t="shared" si="14"/>
        <v>19035</v>
      </c>
      <c r="X110" s="14">
        <f t="shared" si="23"/>
        <v>19095</v>
      </c>
      <c r="Y110" s="14">
        <f t="shared" si="16"/>
        <v>12867.25</v>
      </c>
      <c r="Z110" s="14">
        <f t="shared" si="14"/>
        <v>18516</v>
      </c>
      <c r="AA110" s="14">
        <f t="shared" si="14"/>
        <v>14121</v>
      </c>
      <c r="AB110" s="14">
        <f t="shared" si="14"/>
        <v>14525.75</v>
      </c>
      <c r="AC110" s="14">
        <f t="shared" si="17"/>
        <v>14499.75</v>
      </c>
      <c r="AD110" s="14">
        <f t="shared" si="17"/>
        <v>16790</v>
      </c>
      <c r="AE110" s="14">
        <f t="shared" si="17"/>
        <v>16265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</row>
    <row r="111" spans="1:78" ht="12.75">
      <c r="A111" s="3">
        <v>185000</v>
      </c>
      <c r="D111" s="14">
        <f t="shared" si="22"/>
        <v>19874</v>
      </c>
      <c r="E111" s="14">
        <f t="shared" si="22"/>
        <v>28340</v>
      </c>
      <c r="F111" s="14">
        <f t="shared" si="21"/>
        <v>16373.899999999998</v>
      </c>
      <c r="G111" s="14">
        <f t="shared" si="21"/>
        <v>16565.899999999998</v>
      </c>
      <c r="H111" s="14">
        <f t="shared" si="21"/>
        <v>16324.48</v>
      </c>
      <c r="I111" s="14">
        <f t="shared" si="21"/>
        <v>13993.25</v>
      </c>
      <c r="J111" s="14">
        <f t="shared" si="21"/>
        <v>16909.5</v>
      </c>
      <c r="K111" s="14">
        <f t="shared" si="21"/>
        <v>18742.5</v>
      </c>
      <c r="L111" s="14">
        <f t="shared" si="21"/>
        <v>24497</v>
      </c>
      <c r="M111" s="14">
        <f t="shared" si="21"/>
        <v>15640</v>
      </c>
      <c r="N111" s="14">
        <f t="shared" si="21"/>
        <v>16145</v>
      </c>
      <c r="O111" s="14"/>
      <c r="P111" s="14">
        <f t="shared" si="19"/>
        <v>14579.25</v>
      </c>
      <c r="Q111" s="14">
        <f t="shared" si="19"/>
        <v>20816</v>
      </c>
      <c r="R111" s="14">
        <f t="shared" si="9"/>
        <v>16277.5</v>
      </c>
      <c r="S111" s="14">
        <f t="shared" si="9"/>
        <v>19896.25</v>
      </c>
      <c r="T111" s="14">
        <f t="shared" si="9"/>
        <v>15230</v>
      </c>
      <c r="U111" s="14">
        <f t="shared" si="9"/>
        <v>15586.25</v>
      </c>
      <c r="V111" s="14">
        <f t="shared" si="11"/>
        <v>15207.75</v>
      </c>
      <c r="W111" s="14">
        <f t="shared" si="14"/>
        <v>19446.25</v>
      </c>
      <c r="X111" s="14">
        <f t="shared" si="23"/>
        <v>19506.25</v>
      </c>
      <c r="Y111" s="14">
        <f t="shared" si="16"/>
        <v>13552</v>
      </c>
      <c r="Z111" s="14">
        <f t="shared" si="14"/>
        <v>18981</v>
      </c>
      <c r="AA111" s="14">
        <f t="shared" si="14"/>
        <v>14166</v>
      </c>
      <c r="AB111" s="14">
        <f t="shared" si="14"/>
        <v>14762</v>
      </c>
      <c r="AC111" s="14">
        <f t="shared" si="17"/>
        <v>14833.25</v>
      </c>
      <c r="AD111" s="14">
        <f t="shared" si="17"/>
        <v>17095</v>
      </c>
      <c r="AE111" s="14">
        <f t="shared" si="17"/>
        <v>16585.5</v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</row>
    <row r="112" spans="1:78" ht="12.75">
      <c r="A112" s="3">
        <v>190000</v>
      </c>
      <c r="D112" s="14">
        <f t="shared" si="22"/>
        <v>20351</v>
      </c>
      <c r="E112" s="14">
        <f t="shared" si="22"/>
        <v>29055</v>
      </c>
      <c r="F112" s="14">
        <f t="shared" si="21"/>
        <v>16997.75</v>
      </c>
      <c r="G112" s="14">
        <f t="shared" si="21"/>
        <v>17189.75</v>
      </c>
      <c r="H112" s="14">
        <f t="shared" si="21"/>
        <v>16650.11</v>
      </c>
      <c r="I112" s="14">
        <f t="shared" si="21"/>
        <v>14316</v>
      </c>
      <c r="J112" s="14">
        <f t="shared" si="21"/>
        <v>17461.75</v>
      </c>
      <c r="K112" s="14">
        <f t="shared" si="21"/>
        <v>19173.75</v>
      </c>
      <c r="L112" s="14">
        <f t="shared" si="21"/>
        <v>25050</v>
      </c>
      <c r="M112" s="14">
        <f t="shared" si="21"/>
        <v>15997.5</v>
      </c>
      <c r="N112" s="14">
        <f t="shared" si="21"/>
        <v>16642</v>
      </c>
      <c r="O112" s="14"/>
      <c r="P112" s="14">
        <f t="shared" si="19"/>
        <v>15018</v>
      </c>
      <c r="Q112" s="14">
        <f t="shared" si="19"/>
        <v>21603.5</v>
      </c>
      <c r="R112" s="14">
        <f t="shared" si="9"/>
        <v>16857.5</v>
      </c>
      <c r="S112" s="14">
        <f t="shared" si="9"/>
        <v>20468.75</v>
      </c>
      <c r="T112" s="14">
        <f t="shared" si="9"/>
        <v>15672.5</v>
      </c>
      <c r="U112" s="14">
        <f t="shared" si="9"/>
        <v>15586.25</v>
      </c>
      <c r="V112" s="14">
        <f t="shared" si="11"/>
        <v>15530.5</v>
      </c>
      <c r="W112" s="14">
        <f t="shared" si="14"/>
        <v>19857.5</v>
      </c>
      <c r="X112" s="14">
        <f t="shared" si="23"/>
        <v>19917.5</v>
      </c>
      <c r="Y112" s="14">
        <f t="shared" si="16"/>
        <v>13578</v>
      </c>
      <c r="Z112" s="14">
        <f t="shared" si="14"/>
        <v>19446</v>
      </c>
      <c r="AA112" s="14">
        <f t="shared" si="14"/>
        <v>14447.25</v>
      </c>
      <c r="AB112" s="14">
        <f t="shared" si="14"/>
        <v>15267.5</v>
      </c>
      <c r="AC112" s="14">
        <f t="shared" si="17"/>
        <v>15231</v>
      </c>
      <c r="AD112" s="14">
        <f t="shared" si="17"/>
        <v>17846</v>
      </c>
      <c r="AE112" s="14">
        <f t="shared" si="17"/>
        <v>16906</v>
      </c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</row>
    <row r="113" spans="1:78" ht="12.75">
      <c r="A113" s="3">
        <v>195000</v>
      </c>
      <c r="D113" s="14">
        <f t="shared" si="22"/>
        <v>20828</v>
      </c>
      <c r="E113" s="14">
        <f t="shared" si="22"/>
        <v>29903.25</v>
      </c>
      <c r="F113" s="14">
        <f t="shared" si="21"/>
        <v>17316.149999999998</v>
      </c>
      <c r="G113" s="14">
        <f t="shared" si="21"/>
        <v>17508.149999999998</v>
      </c>
      <c r="H113" s="14">
        <f t="shared" si="21"/>
        <v>17106.555</v>
      </c>
      <c r="I113" s="14">
        <f t="shared" si="21"/>
        <v>14638.75</v>
      </c>
      <c r="J113" s="14">
        <f t="shared" si="21"/>
        <v>17461.75</v>
      </c>
      <c r="K113" s="14">
        <f t="shared" si="21"/>
        <v>19823.25</v>
      </c>
      <c r="L113" s="14">
        <f t="shared" si="21"/>
        <v>25805.5</v>
      </c>
      <c r="M113" s="14">
        <f t="shared" si="21"/>
        <v>16355</v>
      </c>
      <c r="N113" s="14">
        <f t="shared" si="21"/>
        <v>17139</v>
      </c>
      <c r="O113" s="14"/>
      <c r="P113" s="14">
        <f t="shared" si="19"/>
        <v>15156</v>
      </c>
      <c r="Q113" s="14">
        <f t="shared" si="19"/>
        <v>21871.5</v>
      </c>
      <c r="R113" s="14">
        <f t="shared" si="9"/>
        <v>17216.25</v>
      </c>
      <c r="S113" s="14">
        <f t="shared" si="9"/>
        <v>20705</v>
      </c>
      <c r="T113" s="14">
        <f t="shared" si="9"/>
        <v>16115</v>
      </c>
      <c r="U113" s="14">
        <f t="shared" si="9"/>
        <v>16185</v>
      </c>
      <c r="V113" s="14">
        <f t="shared" si="11"/>
        <v>15943.25</v>
      </c>
      <c r="W113" s="14">
        <f t="shared" si="14"/>
        <v>20366.25</v>
      </c>
      <c r="X113" s="14">
        <f t="shared" si="23"/>
        <v>20426.25</v>
      </c>
      <c r="Y113" s="14">
        <f t="shared" si="16"/>
        <v>13604</v>
      </c>
      <c r="Z113" s="14">
        <f t="shared" si="14"/>
        <v>19446</v>
      </c>
      <c r="AA113" s="14">
        <f t="shared" si="14"/>
        <v>14773.5</v>
      </c>
      <c r="AB113" s="14">
        <f t="shared" si="14"/>
        <v>15614.75</v>
      </c>
      <c r="AC113" s="14">
        <f t="shared" si="17"/>
        <v>15581.5</v>
      </c>
      <c r="AD113" s="14">
        <f t="shared" si="17"/>
        <v>18151</v>
      </c>
      <c r="AE113" s="14">
        <f t="shared" si="17"/>
        <v>17350.25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</row>
    <row r="114" spans="1:78" ht="12.75">
      <c r="A114" s="3">
        <v>200000</v>
      </c>
      <c r="D114" s="14">
        <f t="shared" si="22"/>
        <v>21513</v>
      </c>
      <c r="E114" s="14">
        <f t="shared" si="22"/>
        <v>30618.25</v>
      </c>
      <c r="F114" s="14">
        <f t="shared" si="21"/>
        <v>17767.149999999998</v>
      </c>
      <c r="G114" s="14">
        <f t="shared" si="21"/>
        <v>17959.149999999998</v>
      </c>
      <c r="H114" s="14">
        <f t="shared" si="21"/>
        <v>17517.685</v>
      </c>
      <c r="I114" s="14">
        <f t="shared" si="21"/>
        <v>15047</v>
      </c>
      <c r="J114" s="14">
        <f t="shared" si="21"/>
        <v>18014</v>
      </c>
      <c r="K114" s="14">
        <f t="shared" si="21"/>
        <v>20299.5</v>
      </c>
      <c r="L114" s="14">
        <f t="shared" si="21"/>
        <v>26358.5</v>
      </c>
      <c r="M114" s="14">
        <f t="shared" si="21"/>
        <v>16972.5</v>
      </c>
      <c r="N114" s="14">
        <f t="shared" si="21"/>
        <v>17636</v>
      </c>
      <c r="O114" s="14"/>
      <c r="P114" s="14">
        <f t="shared" si="19"/>
        <v>15594.75</v>
      </c>
      <c r="Q114" s="14">
        <f t="shared" si="19"/>
        <v>22659</v>
      </c>
      <c r="R114" s="14">
        <f t="shared" si="9"/>
        <v>17870</v>
      </c>
      <c r="S114" s="14">
        <f t="shared" si="9"/>
        <v>21277.5</v>
      </c>
      <c r="T114" s="14">
        <f t="shared" si="9"/>
        <v>16270</v>
      </c>
      <c r="U114" s="14">
        <f t="shared" si="9"/>
        <v>16340</v>
      </c>
      <c r="V114" s="14">
        <f t="shared" si="11"/>
        <v>16588.75</v>
      </c>
      <c r="W114" s="14">
        <f t="shared" si="14"/>
        <v>21208.75</v>
      </c>
      <c r="X114" s="14">
        <f t="shared" si="23"/>
        <v>21268.75</v>
      </c>
      <c r="Y114" s="14">
        <f t="shared" si="16"/>
        <v>14314.75</v>
      </c>
      <c r="Z114" s="14">
        <f t="shared" si="14"/>
        <v>20187</v>
      </c>
      <c r="AA114" s="14">
        <f t="shared" si="14"/>
        <v>15330.75</v>
      </c>
      <c r="AB114" s="14">
        <f t="shared" si="14"/>
        <v>16268</v>
      </c>
      <c r="AC114" s="14">
        <f t="shared" si="17"/>
        <v>16214</v>
      </c>
      <c r="AD114" s="14">
        <f t="shared" si="17"/>
        <v>18597</v>
      </c>
      <c r="AE114" s="14">
        <f t="shared" si="17"/>
        <v>18001.25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</row>
    <row r="115" spans="1:78" ht="12.75">
      <c r="A115" s="3">
        <v>205000</v>
      </c>
      <c r="D115" s="14">
        <f t="shared" si="22"/>
        <v>21990</v>
      </c>
      <c r="E115" s="14">
        <f t="shared" si="22"/>
        <v>31333.25</v>
      </c>
      <c r="F115" s="14">
        <f t="shared" si="21"/>
        <v>18391</v>
      </c>
      <c r="G115" s="14">
        <f t="shared" si="21"/>
        <v>18583</v>
      </c>
      <c r="H115" s="14">
        <f t="shared" si="21"/>
        <v>17974.13</v>
      </c>
      <c r="I115" s="14">
        <f t="shared" si="21"/>
        <v>15369.75</v>
      </c>
      <c r="J115" s="14">
        <f t="shared" si="21"/>
        <v>18014</v>
      </c>
      <c r="K115" s="14">
        <f t="shared" si="21"/>
        <v>20730.75</v>
      </c>
      <c r="L115" s="14">
        <f t="shared" si="21"/>
        <v>27114</v>
      </c>
      <c r="M115" s="14">
        <f t="shared" si="21"/>
        <v>17577.5</v>
      </c>
      <c r="N115" s="14">
        <f t="shared" si="21"/>
        <v>18133</v>
      </c>
      <c r="O115" s="14"/>
      <c r="P115" s="14">
        <f t="shared" si="19"/>
        <v>16171.5</v>
      </c>
      <c r="Q115" s="14">
        <f t="shared" si="19"/>
        <v>22927</v>
      </c>
      <c r="R115" s="14">
        <f t="shared" si="9"/>
        <v>18148.75</v>
      </c>
      <c r="S115" s="14">
        <f t="shared" si="9"/>
        <v>21850</v>
      </c>
      <c r="T115" s="14">
        <f t="shared" si="9"/>
        <v>16712.5</v>
      </c>
      <c r="U115" s="14">
        <f t="shared" si="9"/>
        <v>16938.75</v>
      </c>
      <c r="V115" s="14">
        <f t="shared" si="11"/>
        <v>17001.5</v>
      </c>
      <c r="W115" s="14">
        <f t="shared" si="14"/>
        <v>21717.5</v>
      </c>
      <c r="X115" s="14">
        <f t="shared" si="23"/>
        <v>21777.5</v>
      </c>
      <c r="Y115" s="14">
        <f t="shared" si="16"/>
        <v>14340.75</v>
      </c>
      <c r="Z115" s="14">
        <f t="shared" si="14"/>
        <v>20652</v>
      </c>
      <c r="AA115" s="14">
        <f t="shared" si="14"/>
        <v>15657</v>
      </c>
      <c r="AB115" s="14">
        <f t="shared" si="14"/>
        <v>16521.25</v>
      </c>
      <c r="AC115" s="14">
        <f t="shared" si="17"/>
        <v>16469.5</v>
      </c>
      <c r="AD115" s="14">
        <f t="shared" si="17"/>
        <v>18902</v>
      </c>
      <c r="AE115" s="14">
        <f t="shared" si="17"/>
        <v>18445.5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</row>
    <row r="116" spans="1:78" ht="12.75">
      <c r="A116" s="3">
        <v>210000</v>
      </c>
      <c r="D116" s="14">
        <f t="shared" si="22"/>
        <v>22781.5</v>
      </c>
      <c r="E116" s="14">
        <f t="shared" si="22"/>
        <v>32181.5</v>
      </c>
      <c r="F116" s="14">
        <f t="shared" si="21"/>
        <v>18709.399999999994</v>
      </c>
      <c r="G116" s="14">
        <f t="shared" si="21"/>
        <v>18901.399999999994</v>
      </c>
      <c r="H116" s="14">
        <f t="shared" si="21"/>
        <v>18299.760000000002</v>
      </c>
      <c r="I116" s="14">
        <f t="shared" si="21"/>
        <v>15692.5</v>
      </c>
      <c r="J116" s="14">
        <f t="shared" si="21"/>
        <v>19070.75</v>
      </c>
      <c r="K116" s="14">
        <f t="shared" si="21"/>
        <v>21162</v>
      </c>
      <c r="L116" s="14">
        <f t="shared" si="21"/>
        <v>27667</v>
      </c>
      <c r="M116" s="14">
        <f t="shared" si="21"/>
        <v>17825</v>
      </c>
      <c r="N116" s="14">
        <f t="shared" si="21"/>
        <v>18133</v>
      </c>
      <c r="O116" s="14"/>
      <c r="P116" s="14">
        <f t="shared" si="19"/>
        <v>16171.5</v>
      </c>
      <c r="Q116" s="14">
        <f t="shared" si="19"/>
        <v>23714.5</v>
      </c>
      <c r="R116" s="14">
        <f t="shared" si="9"/>
        <v>18507.5</v>
      </c>
      <c r="S116" s="14">
        <f t="shared" si="9"/>
        <v>22346.25</v>
      </c>
      <c r="T116" s="14">
        <f t="shared" si="9"/>
        <v>17490</v>
      </c>
      <c r="U116" s="14">
        <f t="shared" si="9"/>
        <v>17273.75</v>
      </c>
      <c r="V116" s="14">
        <f t="shared" si="11"/>
        <v>17324.25</v>
      </c>
      <c r="W116" s="14">
        <f t="shared" si="14"/>
        <v>22128.75</v>
      </c>
      <c r="X116" s="14">
        <f t="shared" si="23"/>
        <v>22188.75</v>
      </c>
      <c r="Y116" s="14">
        <f t="shared" si="16"/>
        <v>15051.5</v>
      </c>
      <c r="Z116" s="14">
        <f t="shared" si="14"/>
        <v>21432</v>
      </c>
      <c r="AA116" s="14">
        <f t="shared" si="14"/>
        <v>16032</v>
      </c>
      <c r="AB116" s="14">
        <f t="shared" si="14"/>
        <v>16851.5</v>
      </c>
      <c r="AC116" s="14">
        <f t="shared" si="17"/>
        <v>16803</v>
      </c>
      <c r="AD116" s="14">
        <f t="shared" si="17"/>
        <v>19700</v>
      </c>
      <c r="AE116" s="14">
        <f t="shared" si="17"/>
        <v>18766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</row>
    <row r="117" spans="1:78" ht="12.75">
      <c r="A117" s="3">
        <v>215000</v>
      </c>
      <c r="D117" s="14">
        <f t="shared" si="22"/>
        <v>23020</v>
      </c>
      <c r="E117" s="14">
        <f t="shared" si="22"/>
        <v>32896.5</v>
      </c>
      <c r="F117" s="14">
        <f aca="true" t="shared" si="24" ref="F117:N132">F$24*IF($C$70,1,0)+F$28*IF(ROUNDUP(($A117-(F$14*5/$C$23))/(F$29*5/$C$23),0)&lt;0,0,ROUNDUP(($A117-(F$14*5/$C$23))/(F$29*5/$C$23),0))+F$30*IF(ROUNDUP(($A117-(F$15*5/$C$20))/(F$31*5/$C$20),0)&lt;0,0,ROUNDUP(($A117-(F$15*5/$C$20))/(F$31*5/$C$20),0))*$B$66/100+F$30*IF(ROUNDUP(($A117-(F$15*5/$C$21))/(F$31*5/$C$21),0)&lt;0,0,ROUNDUP(($A117-(F$15*5/$C$21))/(F$31*5/$C$21),0))*$B$66/100+F$30*IF(ROUNDUP(($A117-(F$15*5/$C$22))/(F$31*5/$C$22),0)&lt;0,0,ROUNDUP(($A117-(F$15*5/$C$22))/(F$31*5/$C$22),0))*$B$66/100+F$34*ROUNDDOWN($A117/F$35,0)+F$36*ROUNDDOWN($A117/F$37,0)*3*$B$66/100+F$38*ROUNDDOWN($A117/F$40,0)*$B$66/100+F$38*ROUNDDOWN($A117/F$39,0)*$B$67/100+F$43*ROUNDDOWN($A117/F$44,0)*$B$66/100+F$41*ROUNDDOWN($A117/F$42,0)*$B$67/100+F$47*ROUNDDOWN($A117/F$49,0)*$B$67/100+F$47*ROUNDDOWN($A117/F$48,0)*$B$66/100+F$52*ROUNDDOWN($A117/F$53,0)+F$54*ROUNDDOWN($A117/F$55,0)+F$58*ROUNDDOWN($A117/F$59,0)</f>
        <v>19027.8</v>
      </c>
      <c r="G117" s="14">
        <f t="shared" si="24"/>
        <v>19219.8</v>
      </c>
      <c r="H117" s="14">
        <f t="shared" si="24"/>
        <v>18756.205</v>
      </c>
      <c r="I117" s="14">
        <f t="shared" si="24"/>
        <v>16015.25</v>
      </c>
      <c r="J117" s="14">
        <f t="shared" si="24"/>
        <v>19070.75</v>
      </c>
      <c r="K117" s="14">
        <f t="shared" si="24"/>
        <v>21811.5</v>
      </c>
      <c r="L117" s="14">
        <f t="shared" si="24"/>
        <v>28422.5</v>
      </c>
      <c r="M117" s="14">
        <f t="shared" si="24"/>
        <v>18182.5</v>
      </c>
      <c r="N117" s="14">
        <f t="shared" si="24"/>
        <v>18630</v>
      </c>
      <c r="O117" s="14"/>
      <c r="P117" s="14">
        <f t="shared" si="19"/>
        <v>16748.25</v>
      </c>
      <c r="Q117" s="14">
        <f t="shared" si="19"/>
        <v>23982.5</v>
      </c>
      <c r="R117" s="14">
        <f t="shared" si="9"/>
        <v>19087.5</v>
      </c>
      <c r="S117" s="14">
        <f t="shared" si="9"/>
        <v>22918.75</v>
      </c>
      <c r="T117" s="14">
        <f t="shared" si="9"/>
        <v>17932.5</v>
      </c>
      <c r="U117" s="14">
        <f t="shared" si="9"/>
        <v>17872.5</v>
      </c>
      <c r="V117" s="14">
        <f t="shared" si="11"/>
        <v>17737</v>
      </c>
      <c r="W117" s="14">
        <f t="shared" si="14"/>
        <v>22637.5</v>
      </c>
      <c r="X117" s="14">
        <f t="shared" si="23"/>
        <v>22697.5</v>
      </c>
      <c r="Y117" s="14">
        <f t="shared" si="16"/>
        <v>15051.5</v>
      </c>
      <c r="Z117" s="14">
        <f t="shared" si="14"/>
        <v>21897</v>
      </c>
      <c r="AA117" s="14">
        <f t="shared" si="14"/>
        <v>16358.25</v>
      </c>
      <c r="AB117" s="14">
        <f t="shared" si="14"/>
        <v>17357</v>
      </c>
      <c r="AC117" s="14">
        <f t="shared" si="17"/>
        <v>17295.75</v>
      </c>
      <c r="AD117" s="14">
        <f t="shared" si="17"/>
        <v>20005</v>
      </c>
      <c r="AE117" s="14">
        <f t="shared" si="17"/>
        <v>19210.25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</row>
    <row r="118" spans="1:78" ht="12.75">
      <c r="A118" s="3">
        <v>220000</v>
      </c>
      <c r="D118" s="14">
        <f t="shared" si="22"/>
        <v>23497</v>
      </c>
      <c r="E118" s="14">
        <f t="shared" si="22"/>
        <v>33611.5</v>
      </c>
      <c r="F118" s="14">
        <f t="shared" si="24"/>
        <v>19346.199999999997</v>
      </c>
      <c r="G118" s="14">
        <f t="shared" si="24"/>
        <v>19538.199999999997</v>
      </c>
      <c r="H118" s="14">
        <f t="shared" si="24"/>
        <v>19231.335</v>
      </c>
      <c r="I118" s="14">
        <f t="shared" si="24"/>
        <v>16487.5</v>
      </c>
      <c r="J118" s="14">
        <f t="shared" si="24"/>
        <v>19623</v>
      </c>
      <c r="K118" s="14">
        <f t="shared" si="24"/>
        <v>22287.75</v>
      </c>
      <c r="L118" s="14">
        <f t="shared" si="24"/>
        <v>28975.5</v>
      </c>
      <c r="M118" s="14">
        <f t="shared" si="24"/>
        <v>18540</v>
      </c>
      <c r="N118" s="14">
        <f t="shared" si="24"/>
        <v>19127</v>
      </c>
      <c r="O118" s="14"/>
      <c r="P118" s="14">
        <f t="shared" si="19"/>
        <v>16748.25</v>
      </c>
      <c r="Q118" s="14">
        <f t="shared" si="19"/>
        <v>24770</v>
      </c>
      <c r="R118" s="14">
        <f t="shared" si="9"/>
        <v>19366.25</v>
      </c>
      <c r="S118" s="14">
        <f t="shared" si="9"/>
        <v>23491.25</v>
      </c>
      <c r="T118" s="14">
        <f t="shared" si="9"/>
        <v>17932.5</v>
      </c>
      <c r="U118" s="14">
        <f t="shared" si="9"/>
        <v>17872.5</v>
      </c>
      <c r="V118" s="14">
        <f t="shared" si="11"/>
        <v>18059.75</v>
      </c>
      <c r="W118" s="14">
        <f t="shared" si="14"/>
        <v>23048.75</v>
      </c>
      <c r="X118" s="14">
        <f t="shared" si="23"/>
        <v>23108.75</v>
      </c>
      <c r="Y118" s="14">
        <f t="shared" si="16"/>
        <v>15762.25</v>
      </c>
      <c r="Z118" s="14">
        <f t="shared" si="14"/>
        <v>22302</v>
      </c>
      <c r="AA118" s="14">
        <f t="shared" si="14"/>
        <v>16639.5</v>
      </c>
      <c r="AB118" s="14">
        <f t="shared" si="14"/>
        <v>17610.25</v>
      </c>
      <c r="AC118" s="14">
        <f t="shared" si="17"/>
        <v>17646.25</v>
      </c>
      <c r="AD118" s="14">
        <f t="shared" si="17"/>
        <v>20310</v>
      </c>
      <c r="AE118" s="14">
        <f t="shared" si="17"/>
        <v>19530.75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</row>
    <row r="119" spans="1:78" ht="12.75">
      <c r="A119" s="3">
        <v>225000</v>
      </c>
      <c r="D119" s="14">
        <f t="shared" si="22"/>
        <v>24391.5</v>
      </c>
      <c r="E119" s="14">
        <f t="shared" si="22"/>
        <v>34459.75</v>
      </c>
      <c r="F119" s="14">
        <f t="shared" si="24"/>
        <v>20073.249999999996</v>
      </c>
      <c r="G119" s="14">
        <f t="shared" si="24"/>
        <v>20265.249999999996</v>
      </c>
      <c r="H119" s="14">
        <f t="shared" si="24"/>
        <v>19687.78</v>
      </c>
      <c r="I119" s="14">
        <f t="shared" si="24"/>
        <v>16810.25</v>
      </c>
      <c r="J119" s="14">
        <f t="shared" si="24"/>
        <v>19623</v>
      </c>
      <c r="K119" s="14">
        <f t="shared" si="24"/>
        <v>22719</v>
      </c>
      <c r="L119" s="14">
        <f t="shared" si="24"/>
        <v>29731</v>
      </c>
      <c r="M119" s="14">
        <f t="shared" si="24"/>
        <v>19145</v>
      </c>
      <c r="N119" s="14">
        <f t="shared" si="24"/>
        <v>19624</v>
      </c>
      <c r="O119" s="14"/>
      <c r="P119" s="14">
        <f t="shared" si="19"/>
        <v>17325</v>
      </c>
      <c r="Q119" s="14">
        <f t="shared" si="19"/>
        <v>24770</v>
      </c>
      <c r="R119" s="14">
        <f t="shared" si="9"/>
        <v>19946.25</v>
      </c>
      <c r="S119" s="14">
        <f t="shared" si="9"/>
        <v>23727.5</v>
      </c>
      <c r="T119" s="14">
        <f t="shared" si="9"/>
        <v>18375</v>
      </c>
      <c r="U119" s="14">
        <f t="shared" si="9"/>
        <v>18471.25</v>
      </c>
      <c r="V119" s="14">
        <f t="shared" si="11"/>
        <v>18502.5</v>
      </c>
      <c r="W119" s="14">
        <f t="shared" si="14"/>
        <v>23610</v>
      </c>
      <c r="X119" s="14">
        <f t="shared" si="23"/>
        <v>23670</v>
      </c>
      <c r="Y119" s="14">
        <f t="shared" si="16"/>
        <v>15788.25</v>
      </c>
      <c r="Z119" s="14">
        <f t="shared" si="14"/>
        <v>22432</v>
      </c>
      <c r="AA119" s="14">
        <f t="shared" si="14"/>
        <v>17035.75</v>
      </c>
      <c r="AB119" s="14">
        <f t="shared" si="14"/>
        <v>18115.75</v>
      </c>
      <c r="AC119" s="14">
        <f t="shared" si="17"/>
        <v>18044</v>
      </c>
      <c r="AD119" s="14">
        <f t="shared" si="17"/>
        <v>20756</v>
      </c>
      <c r="AE119" s="14">
        <f t="shared" si="17"/>
        <v>20186.25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</row>
    <row r="120" spans="1:78" ht="12.75">
      <c r="A120" s="3">
        <v>230000</v>
      </c>
      <c r="D120" s="14">
        <f t="shared" si="22"/>
        <v>24630</v>
      </c>
      <c r="E120" s="14">
        <f t="shared" si="22"/>
        <v>35174.75</v>
      </c>
      <c r="F120" s="14">
        <f t="shared" si="24"/>
        <v>20391.649999999998</v>
      </c>
      <c r="G120" s="14">
        <f t="shared" si="24"/>
        <v>20583.649999999998</v>
      </c>
      <c r="H120" s="14">
        <f t="shared" si="24"/>
        <v>19949.41</v>
      </c>
      <c r="I120" s="14">
        <f t="shared" si="24"/>
        <v>17069</v>
      </c>
      <c r="J120" s="14">
        <f t="shared" si="24"/>
        <v>20679.75</v>
      </c>
      <c r="K120" s="14">
        <f t="shared" si="24"/>
        <v>23150.25</v>
      </c>
      <c r="L120" s="14">
        <f t="shared" si="24"/>
        <v>30284</v>
      </c>
      <c r="M120" s="14">
        <f t="shared" si="24"/>
        <v>19502.5</v>
      </c>
      <c r="N120" s="14">
        <f t="shared" si="24"/>
        <v>20121</v>
      </c>
      <c r="O120" s="14"/>
      <c r="P120" s="14">
        <f t="shared" si="19"/>
        <v>17901.75</v>
      </c>
      <c r="Q120" s="14">
        <f t="shared" si="19"/>
        <v>25825.5</v>
      </c>
      <c r="R120" s="14">
        <f t="shared" si="9"/>
        <v>20305</v>
      </c>
      <c r="S120" s="14">
        <f t="shared" si="9"/>
        <v>24300</v>
      </c>
      <c r="T120" s="14">
        <f t="shared" si="9"/>
        <v>18817.5</v>
      </c>
      <c r="U120" s="14">
        <f t="shared" si="9"/>
        <v>18471.25</v>
      </c>
      <c r="V120" s="14">
        <f t="shared" si="11"/>
        <v>18825.25</v>
      </c>
      <c r="W120" s="14">
        <f t="shared" si="14"/>
        <v>24021.25</v>
      </c>
      <c r="X120" s="14">
        <f t="shared" si="23"/>
        <v>24081.25</v>
      </c>
      <c r="Y120" s="14">
        <f t="shared" si="16"/>
        <v>15814.25</v>
      </c>
      <c r="Z120" s="14">
        <f t="shared" si="14"/>
        <v>22897</v>
      </c>
      <c r="AA120" s="14">
        <f t="shared" si="14"/>
        <v>17080.75</v>
      </c>
      <c r="AB120" s="14">
        <f t="shared" si="14"/>
        <v>18463</v>
      </c>
      <c r="AC120" s="14">
        <f t="shared" si="17"/>
        <v>18394.5</v>
      </c>
      <c r="AD120" s="14">
        <f t="shared" si="17"/>
        <v>21366</v>
      </c>
      <c r="AE120" s="14">
        <f t="shared" si="17"/>
        <v>20506.75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</row>
    <row r="121" spans="1:78" ht="12.75">
      <c r="A121" s="3">
        <v>235000</v>
      </c>
      <c r="D121" s="14">
        <f t="shared" si="22"/>
        <v>25107</v>
      </c>
      <c r="E121" s="14">
        <f t="shared" si="22"/>
        <v>35889.75</v>
      </c>
      <c r="F121" s="14">
        <f t="shared" si="24"/>
        <v>20710.049999999996</v>
      </c>
      <c r="G121" s="14">
        <f t="shared" si="24"/>
        <v>20902.049999999996</v>
      </c>
      <c r="H121" s="14">
        <f t="shared" si="24"/>
        <v>20405.855</v>
      </c>
      <c r="I121" s="14">
        <f t="shared" si="24"/>
        <v>17391.75</v>
      </c>
      <c r="J121" s="14">
        <f t="shared" si="24"/>
        <v>20679.75</v>
      </c>
      <c r="K121" s="14">
        <f t="shared" si="24"/>
        <v>23799.75</v>
      </c>
      <c r="L121" s="14">
        <f t="shared" si="24"/>
        <v>31039.5</v>
      </c>
      <c r="M121" s="14">
        <f t="shared" si="24"/>
        <v>19860</v>
      </c>
      <c r="N121" s="14">
        <f t="shared" si="24"/>
        <v>20618</v>
      </c>
      <c r="O121" s="14"/>
      <c r="P121" s="14">
        <f t="shared" si="19"/>
        <v>17901.75</v>
      </c>
      <c r="Q121" s="14">
        <f t="shared" si="19"/>
        <v>25825.5</v>
      </c>
      <c r="R121" s="14">
        <f t="shared" si="9"/>
        <v>20663.75</v>
      </c>
      <c r="S121" s="14">
        <f t="shared" si="9"/>
        <v>24872.5</v>
      </c>
      <c r="T121" s="14">
        <f t="shared" si="9"/>
        <v>18817.5</v>
      </c>
      <c r="U121" s="14">
        <f t="shared" si="9"/>
        <v>19070</v>
      </c>
      <c r="V121" s="14">
        <f t="shared" si="11"/>
        <v>19148</v>
      </c>
      <c r="W121" s="14">
        <f t="shared" si="14"/>
        <v>24432.5</v>
      </c>
      <c r="X121" s="14">
        <f t="shared" si="23"/>
        <v>24492.5</v>
      </c>
      <c r="Y121" s="14">
        <f t="shared" si="16"/>
        <v>16525</v>
      </c>
      <c r="Z121" s="14">
        <f t="shared" si="14"/>
        <v>23302</v>
      </c>
      <c r="AA121" s="14">
        <f t="shared" si="14"/>
        <v>17362</v>
      </c>
      <c r="AB121" s="14">
        <f t="shared" si="14"/>
        <v>18793.25</v>
      </c>
      <c r="AC121" s="14">
        <f t="shared" si="17"/>
        <v>18728</v>
      </c>
      <c r="AD121" s="14">
        <f t="shared" si="17"/>
        <v>21812</v>
      </c>
      <c r="AE121" s="14">
        <f t="shared" si="17"/>
        <v>20827.25</v>
      </c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</row>
    <row r="122" spans="1:78" ht="12.75">
      <c r="A122" s="3">
        <v>240000</v>
      </c>
      <c r="D122" s="14">
        <f t="shared" si="22"/>
        <v>25898.5</v>
      </c>
      <c r="E122" s="14">
        <f t="shared" si="22"/>
        <v>36738</v>
      </c>
      <c r="F122" s="14">
        <f t="shared" si="24"/>
        <v>21333.899999999998</v>
      </c>
      <c r="G122" s="14">
        <f t="shared" si="24"/>
        <v>21525.899999999998</v>
      </c>
      <c r="H122" s="14">
        <f t="shared" si="24"/>
        <v>21020.984999999997</v>
      </c>
      <c r="I122" s="14">
        <f t="shared" si="24"/>
        <v>18004</v>
      </c>
      <c r="J122" s="14">
        <f t="shared" si="24"/>
        <v>21660</v>
      </c>
      <c r="K122" s="14">
        <f t="shared" si="24"/>
        <v>24276</v>
      </c>
      <c r="L122" s="14">
        <f t="shared" si="24"/>
        <v>31592.5</v>
      </c>
      <c r="M122" s="14">
        <f t="shared" si="24"/>
        <v>20107.5</v>
      </c>
      <c r="N122" s="14">
        <f t="shared" si="24"/>
        <v>20618</v>
      </c>
      <c r="O122" s="14"/>
      <c r="P122" s="14">
        <f t="shared" si="19"/>
        <v>18478.5</v>
      </c>
      <c r="Q122" s="14">
        <f t="shared" si="19"/>
        <v>26881</v>
      </c>
      <c r="R122" s="14">
        <f t="shared" si="9"/>
        <v>21163.75</v>
      </c>
      <c r="S122" s="14">
        <f t="shared" si="9"/>
        <v>25368.75</v>
      </c>
      <c r="T122" s="14">
        <f t="shared" si="9"/>
        <v>19260</v>
      </c>
      <c r="U122" s="14">
        <f t="shared" si="9"/>
        <v>19070</v>
      </c>
      <c r="V122" s="14">
        <f t="shared" si="11"/>
        <v>19560.75</v>
      </c>
      <c r="W122" s="14">
        <f t="shared" si="14"/>
        <v>24941.25</v>
      </c>
      <c r="X122" s="14">
        <f t="shared" si="23"/>
        <v>25001.25</v>
      </c>
      <c r="Y122" s="14">
        <f t="shared" si="16"/>
        <v>16551</v>
      </c>
      <c r="Z122" s="14">
        <f t="shared" si="14"/>
        <v>24142</v>
      </c>
      <c r="AA122" s="14">
        <f t="shared" si="14"/>
        <v>18063.25</v>
      </c>
      <c r="AB122" s="14">
        <f t="shared" si="14"/>
        <v>19221.75</v>
      </c>
      <c r="AC122" s="14">
        <f t="shared" si="17"/>
        <v>19142.75</v>
      </c>
      <c r="AD122" s="14">
        <f t="shared" si="17"/>
        <v>22117</v>
      </c>
      <c r="AE122" s="14">
        <f t="shared" si="17"/>
        <v>21271.5</v>
      </c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</row>
    <row r="123" spans="1:78" ht="12.75">
      <c r="A123" s="3">
        <v>245000</v>
      </c>
      <c r="D123" s="14">
        <f t="shared" si="22"/>
        <v>26137</v>
      </c>
      <c r="E123" s="14">
        <f t="shared" si="22"/>
        <v>37453</v>
      </c>
      <c r="F123" s="14">
        <f t="shared" si="24"/>
        <v>21652.299999999996</v>
      </c>
      <c r="G123" s="14">
        <f t="shared" si="24"/>
        <v>21844.299999999996</v>
      </c>
      <c r="H123" s="14">
        <f t="shared" si="24"/>
        <v>21477.430000000004</v>
      </c>
      <c r="I123" s="14">
        <f t="shared" si="24"/>
        <v>18326.75</v>
      </c>
      <c r="J123" s="14">
        <f t="shared" si="24"/>
        <v>21660</v>
      </c>
      <c r="K123" s="14">
        <f t="shared" si="24"/>
        <v>24707.25</v>
      </c>
      <c r="L123" s="14">
        <f t="shared" si="24"/>
        <v>32348</v>
      </c>
      <c r="M123" s="14">
        <f t="shared" si="24"/>
        <v>20712.5</v>
      </c>
      <c r="N123" s="14">
        <f t="shared" si="24"/>
        <v>21115</v>
      </c>
      <c r="O123" s="14"/>
      <c r="P123" s="14">
        <f t="shared" si="19"/>
        <v>18917.25</v>
      </c>
      <c r="Q123" s="14">
        <f t="shared" si="19"/>
        <v>26881</v>
      </c>
      <c r="R123" s="14">
        <f t="shared" si="9"/>
        <v>21522.5</v>
      </c>
      <c r="S123" s="14">
        <f t="shared" si="9"/>
        <v>25941.25</v>
      </c>
      <c r="T123" s="14">
        <f t="shared" si="9"/>
        <v>20037.5</v>
      </c>
      <c r="U123" s="14">
        <f t="shared" si="9"/>
        <v>20003.75</v>
      </c>
      <c r="V123" s="14">
        <f t="shared" si="11"/>
        <v>20206.25</v>
      </c>
      <c r="W123" s="14">
        <f t="shared" si="14"/>
        <v>25763.75</v>
      </c>
      <c r="X123" s="14">
        <f t="shared" si="23"/>
        <v>25823.75</v>
      </c>
      <c r="Y123" s="14">
        <f t="shared" si="16"/>
        <v>17235.75</v>
      </c>
      <c r="Z123" s="14">
        <f t="shared" si="14"/>
        <v>24607</v>
      </c>
      <c r="AA123" s="14">
        <f t="shared" si="14"/>
        <v>18344.5</v>
      </c>
      <c r="AB123" s="14">
        <f t="shared" si="14"/>
        <v>19552</v>
      </c>
      <c r="AC123" s="14">
        <f t="shared" si="17"/>
        <v>19476.25</v>
      </c>
      <c r="AD123" s="14">
        <f t="shared" si="17"/>
        <v>22563</v>
      </c>
      <c r="AE123" s="14">
        <f t="shared" si="17"/>
        <v>21912.5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</row>
    <row r="124" spans="1:78" ht="12.75">
      <c r="A124" s="3">
        <v>250000</v>
      </c>
      <c r="D124" s="14">
        <f t="shared" si="22"/>
        <v>26746</v>
      </c>
      <c r="E124" s="14">
        <f t="shared" si="22"/>
        <v>38168</v>
      </c>
      <c r="F124" s="14">
        <f t="shared" si="24"/>
        <v>22103.3</v>
      </c>
      <c r="G124" s="14">
        <f t="shared" si="24"/>
        <v>22295.3</v>
      </c>
      <c r="H124" s="14">
        <f t="shared" si="24"/>
        <v>21803.06</v>
      </c>
      <c r="I124" s="14">
        <f t="shared" si="24"/>
        <v>18649.5</v>
      </c>
      <c r="J124" s="14">
        <f t="shared" si="24"/>
        <v>22212.25</v>
      </c>
      <c r="K124" s="14">
        <f t="shared" si="24"/>
        <v>25138.5</v>
      </c>
      <c r="L124" s="14">
        <f t="shared" si="24"/>
        <v>32901</v>
      </c>
      <c r="M124" s="14">
        <f t="shared" si="24"/>
        <v>21070</v>
      </c>
      <c r="N124" s="14">
        <f t="shared" si="24"/>
        <v>21612</v>
      </c>
      <c r="O124" s="14"/>
      <c r="P124" s="14">
        <f t="shared" si="19"/>
        <v>19055.25</v>
      </c>
      <c r="Q124" s="14">
        <f t="shared" si="19"/>
        <v>27936.5</v>
      </c>
      <c r="R124" s="14">
        <f t="shared" si="9"/>
        <v>22176.25</v>
      </c>
      <c r="S124" s="14">
        <f t="shared" si="9"/>
        <v>26513.75</v>
      </c>
      <c r="T124" s="14">
        <f t="shared" si="9"/>
        <v>20480</v>
      </c>
      <c r="U124" s="14">
        <f t="shared" si="9"/>
        <v>20003.75</v>
      </c>
      <c r="V124" s="14">
        <f t="shared" si="11"/>
        <v>20619</v>
      </c>
      <c r="W124" s="14">
        <f t="shared" si="14"/>
        <v>26292.5</v>
      </c>
      <c r="X124" s="14">
        <f t="shared" si="23"/>
        <v>26352.5</v>
      </c>
      <c r="Y124" s="14">
        <f t="shared" si="16"/>
        <v>17261.75</v>
      </c>
      <c r="Z124" s="14">
        <f t="shared" si="14"/>
        <v>25082</v>
      </c>
      <c r="AA124" s="14">
        <f t="shared" si="14"/>
        <v>18459.5</v>
      </c>
      <c r="AB124" s="14">
        <f t="shared" si="14"/>
        <v>20205.25</v>
      </c>
      <c r="AC124" s="14">
        <f t="shared" si="17"/>
        <v>20108.75</v>
      </c>
      <c r="AD124" s="14">
        <f t="shared" si="17"/>
        <v>23173</v>
      </c>
      <c r="AE124" s="14">
        <f t="shared" si="17"/>
        <v>22366.75</v>
      </c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</row>
    <row r="125" spans="1:78" ht="12.75">
      <c r="A125" s="3">
        <v>255000</v>
      </c>
      <c r="D125" s="14">
        <f t="shared" si="22"/>
        <v>27537.5</v>
      </c>
      <c r="E125" s="14">
        <f t="shared" si="22"/>
        <v>39016.25</v>
      </c>
      <c r="F125" s="14">
        <f t="shared" si="24"/>
        <v>22727.15</v>
      </c>
      <c r="G125" s="14">
        <f t="shared" si="24"/>
        <v>22919.15</v>
      </c>
      <c r="H125" s="14">
        <f t="shared" si="24"/>
        <v>22259.504999999997</v>
      </c>
      <c r="I125" s="14">
        <f t="shared" si="24"/>
        <v>18972.25</v>
      </c>
      <c r="J125" s="14">
        <f t="shared" si="24"/>
        <v>22716.75</v>
      </c>
      <c r="K125" s="14">
        <f t="shared" si="24"/>
        <v>25788</v>
      </c>
      <c r="L125" s="14">
        <f t="shared" si="24"/>
        <v>33656.5</v>
      </c>
      <c r="M125" s="14">
        <f t="shared" si="24"/>
        <v>21427.5</v>
      </c>
      <c r="N125" s="14">
        <f t="shared" si="24"/>
        <v>22109</v>
      </c>
      <c r="O125" s="14"/>
      <c r="P125" s="14">
        <f t="shared" si="19"/>
        <v>19494</v>
      </c>
      <c r="Q125" s="14">
        <f t="shared" si="19"/>
        <v>27936.5</v>
      </c>
      <c r="R125" s="14">
        <f t="shared" si="9"/>
        <v>22455</v>
      </c>
      <c r="S125" s="14">
        <f t="shared" si="9"/>
        <v>26750</v>
      </c>
      <c r="T125" s="14">
        <f t="shared" si="9"/>
        <v>20480</v>
      </c>
      <c r="U125" s="14">
        <f t="shared" si="9"/>
        <v>20602.5</v>
      </c>
      <c r="V125" s="14">
        <f t="shared" si="11"/>
        <v>20941.75</v>
      </c>
      <c r="W125" s="14">
        <f t="shared" si="14"/>
        <v>26703.75</v>
      </c>
      <c r="X125" s="14">
        <f t="shared" si="23"/>
        <v>26763.75</v>
      </c>
      <c r="Y125" s="14">
        <f t="shared" si="16"/>
        <v>17287.75</v>
      </c>
      <c r="Z125" s="14">
        <f t="shared" si="14"/>
        <v>25142</v>
      </c>
      <c r="AA125" s="14">
        <f t="shared" si="14"/>
        <v>18740.75</v>
      </c>
      <c r="AB125" s="14">
        <f t="shared" si="14"/>
        <v>20458.5</v>
      </c>
      <c r="AC125" s="14">
        <f t="shared" si="17"/>
        <v>20459.25</v>
      </c>
      <c r="AD125" s="14">
        <f t="shared" si="17"/>
        <v>23666</v>
      </c>
      <c r="AE125" s="14">
        <f t="shared" si="17"/>
        <v>22687.25</v>
      </c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</row>
    <row r="126" spans="1:78" ht="12.75">
      <c r="A126" s="3">
        <v>260000</v>
      </c>
      <c r="D126" s="14">
        <f t="shared" si="22"/>
        <v>27776</v>
      </c>
      <c r="E126" s="14">
        <f t="shared" si="22"/>
        <v>39731.25</v>
      </c>
      <c r="F126" s="14">
        <f t="shared" si="24"/>
        <v>23045.55</v>
      </c>
      <c r="G126" s="14">
        <f t="shared" si="24"/>
        <v>23237.55</v>
      </c>
      <c r="H126" s="14">
        <f t="shared" si="24"/>
        <v>22670.635000000002</v>
      </c>
      <c r="I126" s="14">
        <f t="shared" si="24"/>
        <v>19380.5</v>
      </c>
      <c r="J126" s="14">
        <f t="shared" si="24"/>
        <v>23269</v>
      </c>
      <c r="K126" s="14">
        <f t="shared" si="24"/>
        <v>26264.25</v>
      </c>
      <c r="L126" s="14">
        <f t="shared" si="24"/>
        <v>34209.5</v>
      </c>
      <c r="M126" s="14">
        <f t="shared" si="24"/>
        <v>21785</v>
      </c>
      <c r="N126" s="14">
        <f t="shared" si="24"/>
        <v>22606</v>
      </c>
      <c r="O126" s="14"/>
      <c r="P126" s="14">
        <f t="shared" si="19"/>
        <v>19632</v>
      </c>
      <c r="Q126" s="14">
        <f t="shared" si="19"/>
        <v>28992</v>
      </c>
      <c r="R126" s="14">
        <f t="shared" si="9"/>
        <v>22813.75</v>
      </c>
      <c r="S126" s="14">
        <f t="shared" si="9"/>
        <v>27322.5</v>
      </c>
      <c r="T126" s="14">
        <f t="shared" si="9"/>
        <v>20922.5</v>
      </c>
      <c r="U126" s="14">
        <f t="shared" si="9"/>
        <v>20602.5</v>
      </c>
      <c r="V126" s="14">
        <f t="shared" si="11"/>
        <v>21354.5</v>
      </c>
      <c r="W126" s="14">
        <f t="shared" si="14"/>
        <v>27212.5</v>
      </c>
      <c r="X126" s="14">
        <f t="shared" si="23"/>
        <v>27272.5</v>
      </c>
      <c r="Y126" s="14">
        <f t="shared" si="16"/>
        <v>17998.5</v>
      </c>
      <c r="Z126" s="14">
        <f t="shared" si="14"/>
        <v>25547</v>
      </c>
      <c r="AA126" s="14">
        <f t="shared" si="14"/>
        <v>19067</v>
      </c>
      <c r="AB126" s="14">
        <f t="shared" si="14"/>
        <v>20788.75</v>
      </c>
      <c r="AC126" s="14">
        <f t="shared" si="17"/>
        <v>20697.75</v>
      </c>
      <c r="AD126" s="14">
        <f t="shared" si="17"/>
        <v>23971</v>
      </c>
      <c r="AE126" s="14">
        <f t="shared" si="17"/>
        <v>23131.5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</row>
    <row r="127" spans="1:78" ht="12.75">
      <c r="A127" s="3">
        <v>265000</v>
      </c>
      <c r="D127" s="14">
        <f t="shared" si="22"/>
        <v>28253</v>
      </c>
      <c r="E127" s="14">
        <f t="shared" si="22"/>
        <v>40446.25</v>
      </c>
      <c r="F127" s="14">
        <f t="shared" si="24"/>
        <v>23363.95</v>
      </c>
      <c r="G127" s="14">
        <f t="shared" si="24"/>
        <v>23555.95</v>
      </c>
      <c r="H127" s="14">
        <f t="shared" si="24"/>
        <v>23127.08</v>
      </c>
      <c r="I127" s="14">
        <f t="shared" si="24"/>
        <v>19703.25</v>
      </c>
      <c r="J127" s="14">
        <f t="shared" si="24"/>
        <v>23269</v>
      </c>
      <c r="K127" s="14">
        <f t="shared" si="24"/>
        <v>26695.5</v>
      </c>
      <c r="L127" s="14">
        <f t="shared" si="24"/>
        <v>34965</v>
      </c>
      <c r="M127" s="14">
        <f t="shared" si="24"/>
        <v>22390</v>
      </c>
      <c r="N127" s="14">
        <f t="shared" si="24"/>
        <v>23103</v>
      </c>
      <c r="O127" s="14"/>
      <c r="P127" s="14">
        <f t="shared" si="19"/>
        <v>20070.75</v>
      </c>
      <c r="Q127" s="14">
        <f t="shared" si="19"/>
        <v>28992</v>
      </c>
      <c r="R127" s="14">
        <f t="shared" si="9"/>
        <v>23393.75</v>
      </c>
      <c r="S127" s="14">
        <f t="shared" si="9"/>
        <v>27895</v>
      </c>
      <c r="T127" s="14">
        <f t="shared" si="9"/>
        <v>21365</v>
      </c>
      <c r="U127" s="14">
        <f t="shared" si="9"/>
        <v>21201.25</v>
      </c>
      <c r="V127" s="14">
        <f t="shared" si="11"/>
        <v>21677.25</v>
      </c>
      <c r="W127" s="14">
        <f t="shared" si="14"/>
        <v>27623.75</v>
      </c>
      <c r="X127" s="14">
        <f t="shared" si="23"/>
        <v>27683.75</v>
      </c>
      <c r="Y127" s="14">
        <f t="shared" si="16"/>
        <v>18024.5</v>
      </c>
      <c r="Z127" s="14">
        <f t="shared" si="14"/>
        <v>26012</v>
      </c>
      <c r="AA127" s="14">
        <f t="shared" si="14"/>
        <v>19348.25</v>
      </c>
      <c r="AB127" s="14">
        <f t="shared" si="14"/>
        <v>21311.25</v>
      </c>
      <c r="AC127" s="14">
        <f t="shared" si="17"/>
        <v>21207.5</v>
      </c>
      <c r="AD127" s="14">
        <f t="shared" si="17"/>
        <v>24417</v>
      </c>
      <c r="AE127" s="14">
        <f t="shared" si="17"/>
        <v>23452</v>
      </c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</row>
    <row r="128" spans="1:78" ht="12.75">
      <c r="A128" s="3">
        <v>270000</v>
      </c>
      <c r="D128" s="14">
        <f t="shared" si="22"/>
        <v>29147.5</v>
      </c>
      <c r="E128" s="14">
        <f t="shared" si="22"/>
        <v>41294.5</v>
      </c>
      <c r="F128" s="14">
        <f t="shared" si="24"/>
        <v>23785.55</v>
      </c>
      <c r="G128" s="14">
        <f t="shared" si="24"/>
        <v>23977.55</v>
      </c>
      <c r="H128" s="14">
        <f t="shared" si="24"/>
        <v>23452.71</v>
      </c>
      <c r="I128" s="14">
        <f t="shared" si="24"/>
        <v>20026</v>
      </c>
      <c r="J128" s="14">
        <f t="shared" si="24"/>
        <v>23821.25</v>
      </c>
      <c r="K128" s="14">
        <f t="shared" si="24"/>
        <v>27126.75</v>
      </c>
      <c r="L128" s="14">
        <f t="shared" si="24"/>
        <v>35518</v>
      </c>
      <c r="M128" s="14">
        <f t="shared" si="24"/>
        <v>22637.5</v>
      </c>
      <c r="N128" s="14">
        <f t="shared" si="24"/>
        <v>23103</v>
      </c>
      <c r="O128" s="14"/>
      <c r="P128" s="14">
        <f t="shared" si="19"/>
        <v>20647.5</v>
      </c>
      <c r="Q128" s="14">
        <f t="shared" si="19"/>
        <v>30047.5</v>
      </c>
      <c r="R128" s="14">
        <f t="shared" si="9"/>
        <v>23752.5</v>
      </c>
      <c r="S128" s="14">
        <f t="shared" si="9"/>
        <v>28391.25</v>
      </c>
      <c r="T128" s="14">
        <f t="shared" si="9"/>
        <v>21365</v>
      </c>
      <c r="U128" s="14">
        <f t="shared" si="9"/>
        <v>21201.25</v>
      </c>
      <c r="V128" s="14">
        <f t="shared" si="11"/>
        <v>22120</v>
      </c>
      <c r="W128" s="14">
        <f t="shared" si="14"/>
        <v>28165</v>
      </c>
      <c r="X128" s="14">
        <f t="shared" si="23"/>
        <v>28225</v>
      </c>
      <c r="Y128" s="14">
        <f t="shared" si="16"/>
        <v>18735.25</v>
      </c>
      <c r="Z128" s="14">
        <f t="shared" si="14"/>
        <v>26852</v>
      </c>
      <c r="AA128" s="14">
        <f t="shared" si="14"/>
        <v>20049.5</v>
      </c>
      <c r="AB128" s="14">
        <f t="shared" si="14"/>
        <v>21641.5</v>
      </c>
      <c r="AC128" s="14">
        <f t="shared" si="17"/>
        <v>21541</v>
      </c>
      <c r="AD128" s="14">
        <f t="shared" si="17"/>
        <v>25027</v>
      </c>
      <c r="AE128" s="14">
        <f t="shared" si="17"/>
        <v>24097.5</v>
      </c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</row>
    <row r="129" spans="1:78" ht="12.75">
      <c r="A129" s="3">
        <v>275000</v>
      </c>
      <c r="D129" s="14">
        <f t="shared" si="22"/>
        <v>29386</v>
      </c>
      <c r="E129" s="14">
        <f t="shared" si="22"/>
        <v>42009.5</v>
      </c>
      <c r="F129" s="14">
        <f t="shared" si="24"/>
        <v>24409.4</v>
      </c>
      <c r="G129" s="14">
        <f t="shared" si="24"/>
        <v>24601.4</v>
      </c>
      <c r="H129" s="14">
        <f t="shared" si="24"/>
        <v>23909.155</v>
      </c>
      <c r="I129" s="14">
        <f t="shared" si="24"/>
        <v>20348.75</v>
      </c>
      <c r="J129" s="14">
        <f t="shared" si="24"/>
        <v>23821.25</v>
      </c>
      <c r="K129" s="14">
        <f t="shared" si="24"/>
        <v>27776.25</v>
      </c>
      <c r="L129" s="14">
        <f t="shared" si="24"/>
        <v>36273.5</v>
      </c>
      <c r="M129" s="14">
        <f t="shared" si="24"/>
        <v>22995</v>
      </c>
      <c r="N129" s="14">
        <f t="shared" si="24"/>
        <v>23600</v>
      </c>
      <c r="O129" s="14"/>
      <c r="P129" s="14">
        <f t="shared" si="19"/>
        <v>20785.5</v>
      </c>
      <c r="Q129" s="14">
        <f t="shared" si="19"/>
        <v>30047.5</v>
      </c>
      <c r="R129" s="14">
        <f t="shared" si="9"/>
        <v>24252.5</v>
      </c>
      <c r="S129" s="14">
        <f t="shared" si="9"/>
        <v>28963.75</v>
      </c>
      <c r="T129" s="14">
        <f t="shared" si="9"/>
        <v>21807.5</v>
      </c>
      <c r="U129" s="14">
        <f t="shared" si="9"/>
        <v>21800</v>
      </c>
      <c r="V129" s="14">
        <f t="shared" si="11"/>
        <v>22442.75</v>
      </c>
      <c r="W129" s="14">
        <f t="shared" si="14"/>
        <v>28596.25</v>
      </c>
      <c r="X129" s="14">
        <f t="shared" si="23"/>
        <v>28656.25</v>
      </c>
      <c r="Y129" s="14">
        <f t="shared" si="16"/>
        <v>18735.25</v>
      </c>
      <c r="Z129" s="14">
        <f t="shared" si="14"/>
        <v>27327</v>
      </c>
      <c r="AA129" s="14">
        <f t="shared" si="14"/>
        <v>20164.5</v>
      </c>
      <c r="AB129" s="14">
        <f t="shared" si="14"/>
        <v>22053</v>
      </c>
      <c r="AC129" s="14">
        <f t="shared" si="17"/>
        <v>21938.75</v>
      </c>
      <c r="AD129" s="14">
        <f t="shared" si="17"/>
        <v>25473</v>
      </c>
      <c r="AE129" s="14">
        <f t="shared" si="17"/>
        <v>24428</v>
      </c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</row>
    <row r="130" spans="1:78" ht="12.75">
      <c r="A130" s="3">
        <v>280000</v>
      </c>
      <c r="D130" s="14">
        <f t="shared" si="22"/>
        <v>30177.5</v>
      </c>
      <c r="E130" s="14">
        <f t="shared" si="22"/>
        <v>42724.5</v>
      </c>
      <c r="F130" s="14">
        <f t="shared" si="24"/>
        <v>24727.800000000003</v>
      </c>
      <c r="G130" s="14">
        <f t="shared" si="24"/>
        <v>24919.800000000003</v>
      </c>
      <c r="H130" s="14">
        <f t="shared" si="24"/>
        <v>24384.285000000003</v>
      </c>
      <c r="I130" s="14">
        <f t="shared" si="24"/>
        <v>20821</v>
      </c>
      <c r="J130" s="14">
        <f t="shared" si="24"/>
        <v>24878</v>
      </c>
      <c r="K130" s="14">
        <f t="shared" si="24"/>
        <v>28252.5</v>
      </c>
      <c r="L130" s="14">
        <f t="shared" si="24"/>
        <v>36826.5</v>
      </c>
      <c r="M130" s="14">
        <f t="shared" si="24"/>
        <v>23352.5</v>
      </c>
      <c r="N130" s="14">
        <f t="shared" si="24"/>
        <v>24097</v>
      </c>
      <c r="O130" s="14"/>
      <c r="P130" s="14">
        <f t="shared" si="19"/>
        <v>21224.25</v>
      </c>
      <c r="Q130" s="14">
        <f t="shared" si="19"/>
        <v>30835</v>
      </c>
      <c r="R130" s="14">
        <f t="shared" si="9"/>
        <v>24611.25</v>
      </c>
      <c r="S130" s="14">
        <f t="shared" si="9"/>
        <v>29536.25</v>
      </c>
      <c r="T130" s="14">
        <f t="shared" si="9"/>
        <v>22585</v>
      </c>
      <c r="U130" s="14">
        <f t="shared" si="9"/>
        <v>22135</v>
      </c>
      <c r="V130" s="14">
        <f t="shared" si="11"/>
        <v>22765.5</v>
      </c>
      <c r="W130" s="14">
        <f t="shared" si="14"/>
        <v>29007.5</v>
      </c>
      <c r="X130" s="14">
        <f t="shared" si="23"/>
        <v>29067.5</v>
      </c>
      <c r="Y130" s="14">
        <f t="shared" si="16"/>
        <v>19446</v>
      </c>
      <c r="Z130" s="14">
        <f t="shared" si="14"/>
        <v>27792</v>
      </c>
      <c r="AA130" s="14">
        <f t="shared" si="14"/>
        <v>20445.75</v>
      </c>
      <c r="AB130" s="14">
        <f t="shared" si="14"/>
        <v>22400.25</v>
      </c>
      <c r="AC130" s="14">
        <f t="shared" si="17"/>
        <v>22289.25</v>
      </c>
      <c r="AD130" s="14">
        <f t="shared" si="17"/>
        <v>25778</v>
      </c>
      <c r="AE130" s="14">
        <f t="shared" si="17"/>
        <v>24748.5</v>
      </c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</row>
    <row r="131" spans="1:78" ht="12.75">
      <c r="A131" s="3">
        <v>285000</v>
      </c>
      <c r="D131" s="14">
        <f t="shared" si="22"/>
        <v>30654.5</v>
      </c>
      <c r="E131" s="14">
        <f t="shared" si="22"/>
        <v>43572.75</v>
      </c>
      <c r="F131" s="14">
        <f t="shared" si="24"/>
        <v>25046.2</v>
      </c>
      <c r="G131" s="14">
        <f t="shared" si="24"/>
        <v>25238.2</v>
      </c>
      <c r="H131" s="14">
        <f t="shared" si="24"/>
        <v>24840.73</v>
      </c>
      <c r="I131" s="14">
        <f t="shared" si="24"/>
        <v>21143.75</v>
      </c>
      <c r="J131" s="14">
        <f t="shared" si="24"/>
        <v>24878</v>
      </c>
      <c r="K131" s="14">
        <f t="shared" si="24"/>
        <v>28683.75</v>
      </c>
      <c r="L131" s="14">
        <f t="shared" si="24"/>
        <v>37582</v>
      </c>
      <c r="M131" s="14">
        <f t="shared" si="24"/>
        <v>23957.5</v>
      </c>
      <c r="N131" s="14">
        <f t="shared" si="24"/>
        <v>24594</v>
      </c>
      <c r="O131" s="14"/>
      <c r="P131" s="14">
        <f t="shared" si="19"/>
        <v>21801</v>
      </c>
      <c r="Q131" s="14">
        <f t="shared" si="19"/>
        <v>31103</v>
      </c>
      <c r="R131" s="14">
        <f t="shared" si="9"/>
        <v>24970</v>
      </c>
      <c r="S131" s="14">
        <f t="shared" si="9"/>
        <v>29772.5</v>
      </c>
      <c r="T131" s="14">
        <f t="shared" si="9"/>
        <v>23027.5</v>
      </c>
      <c r="U131" s="14">
        <f t="shared" si="9"/>
        <v>22733.75</v>
      </c>
      <c r="V131" s="14">
        <f t="shared" si="11"/>
        <v>23178.25</v>
      </c>
      <c r="W131" s="14">
        <f t="shared" si="14"/>
        <v>29516.25</v>
      </c>
      <c r="X131" s="14">
        <f t="shared" si="23"/>
        <v>29576.25</v>
      </c>
      <c r="Y131" s="14">
        <f t="shared" si="16"/>
        <v>19472</v>
      </c>
      <c r="Z131" s="14">
        <f t="shared" si="14"/>
        <v>27852</v>
      </c>
      <c r="AA131" s="14">
        <f t="shared" si="14"/>
        <v>20772</v>
      </c>
      <c r="AB131" s="14">
        <f t="shared" si="14"/>
        <v>22730.5</v>
      </c>
      <c r="AC131" s="14">
        <f t="shared" si="17"/>
        <v>22622.75</v>
      </c>
      <c r="AD131" s="14">
        <f t="shared" si="17"/>
        <v>26224</v>
      </c>
      <c r="AE131" s="14">
        <f t="shared" si="17"/>
        <v>25192.75</v>
      </c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</row>
    <row r="132" spans="1:78" ht="12.75">
      <c r="A132" s="3">
        <v>290000</v>
      </c>
      <c r="D132" s="14">
        <f t="shared" si="22"/>
        <v>30893</v>
      </c>
      <c r="E132" s="14">
        <f t="shared" si="22"/>
        <v>44287.75</v>
      </c>
      <c r="F132" s="14">
        <f t="shared" si="24"/>
        <v>25670.050000000003</v>
      </c>
      <c r="G132" s="14">
        <f t="shared" si="24"/>
        <v>25862.050000000003</v>
      </c>
      <c r="H132" s="14">
        <f t="shared" si="24"/>
        <v>25102.359999999997</v>
      </c>
      <c r="I132" s="14">
        <f t="shared" si="24"/>
        <v>21402.5</v>
      </c>
      <c r="J132" s="14">
        <f t="shared" si="24"/>
        <v>25430.25</v>
      </c>
      <c r="K132" s="14">
        <f t="shared" si="24"/>
        <v>29115</v>
      </c>
      <c r="L132" s="14">
        <f t="shared" si="24"/>
        <v>38135</v>
      </c>
      <c r="M132" s="14">
        <f t="shared" si="24"/>
        <v>24315</v>
      </c>
      <c r="N132" s="14">
        <f t="shared" si="24"/>
        <v>25091</v>
      </c>
      <c r="O132" s="14"/>
      <c r="P132" s="14">
        <f t="shared" si="19"/>
        <v>21801</v>
      </c>
      <c r="Q132" s="14">
        <f t="shared" si="19"/>
        <v>31890.5</v>
      </c>
      <c r="R132" s="14">
        <f t="shared" si="9"/>
        <v>25470</v>
      </c>
      <c r="S132" s="14">
        <f t="shared" si="9"/>
        <v>30345</v>
      </c>
      <c r="T132" s="14">
        <f t="shared" si="9"/>
        <v>23027.5</v>
      </c>
      <c r="U132" s="14">
        <f t="shared" si="9"/>
        <v>22733.75</v>
      </c>
      <c r="V132" s="14">
        <f t="shared" si="11"/>
        <v>23823.75</v>
      </c>
      <c r="W132" s="14">
        <f t="shared" si="14"/>
        <v>30338.75</v>
      </c>
      <c r="X132" s="14">
        <f t="shared" si="23"/>
        <v>30398.75</v>
      </c>
      <c r="Y132" s="14">
        <f t="shared" si="16"/>
        <v>19498</v>
      </c>
      <c r="Z132" s="14">
        <f t="shared" si="14"/>
        <v>28257</v>
      </c>
      <c r="AA132" s="14">
        <f t="shared" si="14"/>
        <v>21053.25</v>
      </c>
      <c r="AB132" s="14">
        <f t="shared" si="14"/>
        <v>23159</v>
      </c>
      <c r="AC132" s="14">
        <f t="shared" si="17"/>
        <v>23132.5</v>
      </c>
      <c r="AD132" s="14">
        <f t="shared" si="17"/>
        <v>26834</v>
      </c>
      <c r="AE132" s="14">
        <f t="shared" si="17"/>
        <v>25833.75</v>
      </c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</row>
    <row r="133" spans="1:78" ht="12.75">
      <c r="A133" s="3">
        <v>295000</v>
      </c>
      <c r="D133" s="14">
        <f t="shared" si="22"/>
        <v>31684.5</v>
      </c>
      <c r="E133" s="14">
        <f t="shared" si="22"/>
        <v>45002.75</v>
      </c>
      <c r="F133" s="14">
        <f aca="true" t="shared" si="25" ref="F133:N137">F$24*IF($C$70,1,0)+F$28*IF(ROUNDUP(($A133-(F$14*5/$C$23))/(F$29*5/$C$23),0)&lt;0,0,ROUNDUP(($A133-(F$14*5/$C$23))/(F$29*5/$C$23),0))+F$30*IF(ROUNDUP(($A133-(F$15*5/$C$20))/(F$31*5/$C$20),0)&lt;0,0,ROUNDUP(($A133-(F$15*5/$C$20))/(F$31*5/$C$20),0))*$B$66/100+F$30*IF(ROUNDUP(($A133-(F$15*5/$C$21))/(F$31*5/$C$21),0)&lt;0,0,ROUNDUP(($A133-(F$15*5/$C$21))/(F$31*5/$C$21),0))*$B$66/100+F$30*IF(ROUNDUP(($A133-(F$15*5/$C$22))/(F$31*5/$C$22),0)&lt;0,0,ROUNDUP(($A133-(F$15*5/$C$22))/(F$31*5/$C$22),0))*$B$66/100+F$34*ROUNDDOWN($A133/F$35,0)+F$36*ROUNDDOWN($A133/F$37,0)*3*$B$66/100+F$38*ROUNDDOWN($A133/F$40,0)*$B$66/100+F$38*ROUNDDOWN($A133/F$39,0)*$B$67/100+F$43*ROUNDDOWN($A133/F$44,0)*$B$66/100+F$41*ROUNDDOWN($A133/F$42,0)*$B$67/100+F$47*ROUNDDOWN($A133/F$49,0)*$B$67/100+F$47*ROUNDDOWN($A133/F$48,0)*$B$66/100+F$52*ROUNDDOWN($A133/F$53,0)+F$54*ROUNDDOWN($A133/F$55,0)+F$58*ROUNDDOWN($A133/F$59,0)</f>
        <v>25988.45</v>
      </c>
      <c r="G133" s="14">
        <f t="shared" si="25"/>
        <v>26180.45</v>
      </c>
      <c r="H133" s="14">
        <f t="shared" si="25"/>
        <v>25558.805000000004</v>
      </c>
      <c r="I133" s="14">
        <f t="shared" si="25"/>
        <v>21725.25</v>
      </c>
      <c r="J133" s="14">
        <f t="shared" si="25"/>
        <v>25430.25</v>
      </c>
      <c r="K133" s="14">
        <f t="shared" si="25"/>
        <v>29764.5</v>
      </c>
      <c r="L133" s="14">
        <f t="shared" si="25"/>
        <v>38890.5</v>
      </c>
      <c r="M133" s="14">
        <f t="shared" si="25"/>
        <v>24672.5</v>
      </c>
      <c r="N133" s="14">
        <f t="shared" si="25"/>
        <v>25588</v>
      </c>
      <c r="O133" s="14"/>
      <c r="P133" s="14">
        <f t="shared" si="19"/>
        <v>22377.75</v>
      </c>
      <c r="Q133" s="14">
        <f t="shared" si="19"/>
        <v>32158.5</v>
      </c>
      <c r="R133" s="14">
        <f t="shared" si="9"/>
        <v>25828.75</v>
      </c>
      <c r="S133" s="14">
        <f t="shared" si="9"/>
        <v>30917.5</v>
      </c>
      <c r="T133" s="14">
        <f t="shared" si="9"/>
        <v>23470</v>
      </c>
      <c r="U133" s="14">
        <f t="shared" si="9"/>
        <v>23332.5</v>
      </c>
      <c r="V133" s="14">
        <f t="shared" si="11"/>
        <v>24236.5</v>
      </c>
      <c r="W133" s="14">
        <f t="shared" si="14"/>
        <v>30847.5</v>
      </c>
      <c r="X133" s="14">
        <f t="shared" si="23"/>
        <v>30907.5</v>
      </c>
      <c r="Y133" s="14">
        <f t="shared" si="16"/>
        <v>20208.75</v>
      </c>
      <c r="Z133" s="14">
        <f t="shared" si="14"/>
        <v>28722</v>
      </c>
      <c r="AA133" s="14">
        <f t="shared" si="14"/>
        <v>21098.25</v>
      </c>
      <c r="AB133" s="14">
        <f t="shared" si="14"/>
        <v>23489.25</v>
      </c>
      <c r="AC133" s="14">
        <f t="shared" si="17"/>
        <v>23371</v>
      </c>
      <c r="AD133" s="14">
        <f t="shared" si="17"/>
        <v>27327</v>
      </c>
      <c r="AE133" s="14">
        <f t="shared" si="17"/>
        <v>26278</v>
      </c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</row>
    <row r="134" spans="1:78" ht="12.75">
      <c r="A134" s="3">
        <v>300000</v>
      </c>
      <c r="D134" s="14">
        <f t="shared" si="22"/>
        <v>32293.5</v>
      </c>
      <c r="E134" s="14">
        <f t="shared" si="22"/>
        <v>45851</v>
      </c>
      <c r="F134" s="14">
        <f t="shared" si="25"/>
        <v>26439.450000000004</v>
      </c>
      <c r="G134" s="14">
        <f t="shared" si="25"/>
        <v>26631.450000000004</v>
      </c>
      <c r="H134" s="14">
        <f t="shared" si="25"/>
        <v>26173.935</v>
      </c>
      <c r="I134" s="14">
        <f t="shared" si="25"/>
        <v>22337.5</v>
      </c>
      <c r="J134" s="14">
        <f t="shared" si="25"/>
        <v>26915</v>
      </c>
      <c r="K134" s="14">
        <f t="shared" si="25"/>
        <v>30240.75</v>
      </c>
      <c r="L134" s="14">
        <f t="shared" si="25"/>
        <v>39443.5</v>
      </c>
      <c r="M134" s="14">
        <f t="shared" si="25"/>
        <v>25065</v>
      </c>
      <c r="N134" s="14">
        <f t="shared" si="25"/>
        <v>25588</v>
      </c>
      <c r="O134" s="14"/>
      <c r="P134" s="14">
        <f t="shared" si="19"/>
        <v>22377.75</v>
      </c>
      <c r="Q134" s="14">
        <f t="shared" si="19"/>
        <v>32946</v>
      </c>
      <c r="R134" s="14">
        <f t="shared" si="9"/>
        <v>26482.5</v>
      </c>
      <c r="S134" s="14">
        <f t="shared" si="9"/>
        <v>31413.75</v>
      </c>
      <c r="T134" s="14">
        <f t="shared" si="9"/>
        <v>24067.5</v>
      </c>
      <c r="U134" s="14">
        <f t="shared" si="9"/>
        <v>23487.5</v>
      </c>
      <c r="V134" s="14">
        <f t="shared" si="11"/>
        <v>24559.25</v>
      </c>
      <c r="W134" s="14">
        <f t="shared" si="14"/>
        <v>31278.75</v>
      </c>
      <c r="X134" s="14">
        <f t="shared" si="23"/>
        <v>31338.75</v>
      </c>
      <c r="Y134" s="14">
        <f t="shared" si="16"/>
        <v>20234.75</v>
      </c>
      <c r="Z134" s="14">
        <f t="shared" si="14"/>
        <v>29778</v>
      </c>
      <c r="AA134" s="14">
        <f t="shared" si="14"/>
        <v>22030.5</v>
      </c>
      <c r="AB134" s="14">
        <f t="shared" si="14"/>
        <v>24159.5</v>
      </c>
      <c r="AC134" s="14">
        <f t="shared" si="17"/>
        <v>24020.5</v>
      </c>
      <c r="AD134" s="14">
        <f t="shared" si="17"/>
        <v>27632</v>
      </c>
      <c r="AE134" s="14">
        <f t="shared" si="17"/>
        <v>26608.5</v>
      </c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</row>
    <row r="135" spans="1:78" ht="12.75">
      <c r="A135" s="3">
        <v>305000</v>
      </c>
      <c r="D135" s="14">
        <f t="shared" si="22"/>
        <v>32532</v>
      </c>
      <c r="E135" s="14">
        <f t="shared" si="22"/>
        <v>46566</v>
      </c>
      <c r="F135" s="14">
        <f t="shared" si="25"/>
        <v>26757.850000000006</v>
      </c>
      <c r="G135" s="14">
        <f t="shared" si="25"/>
        <v>26949.850000000006</v>
      </c>
      <c r="H135" s="14">
        <f t="shared" si="25"/>
        <v>26630.379999999997</v>
      </c>
      <c r="I135" s="14">
        <f t="shared" si="25"/>
        <v>22660.25</v>
      </c>
      <c r="J135" s="14">
        <f t="shared" si="25"/>
        <v>26915</v>
      </c>
      <c r="K135" s="14">
        <f t="shared" si="25"/>
        <v>30672</v>
      </c>
      <c r="L135" s="14">
        <f t="shared" si="25"/>
        <v>40199</v>
      </c>
      <c r="M135" s="14">
        <f t="shared" si="25"/>
        <v>25670</v>
      </c>
      <c r="N135" s="14">
        <f t="shared" si="25"/>
        <v>26085</v>
      </c>
      <c r="O135" s="14"/>
      <c r="P135" s="14">
        <f t="shared" si="19"/>
        <v>22954.5</v>
      </c>
      <c r="Q135" s="14">
        <f t="shared" si="19"/>
        <v>33214</v>
      </c>
      <c r="R135" s="14">
        <f t="shared" si="9"/>
        <v>26841.25</v>
      </c>
      <c r="S135" s="14">
        <f t="shared" si="9"/>
        <v>31986.25</v>
      </c>
      <c r="T135" s="14">
        <f t="shared" si="9"/>
        <v>24067.5</v>
      </c>
      <c r="U135" s="14">
        <f t="shared" si="9"/>
        <v>24086.25</v>
      </c>
      <c r="V135" s="14">
        <f t="shared" si="11"/>
        <v>24972</v>
      </c>
      <c r="W135" s="14">
        <f t="shared" si="14"/>
        <v>31787.5</v>
      </c>
      <c r="X135" s="14">
        <f t="shared" si="23"/>
        <v>31847.5</v>
      </c>
      <c r="Y135" s="14">
        <f t="shared" si="16"/>
        <v>20919.5</v>
      </c>
      <c r="Z135" s="14">
        <f t="shared" si="14"/>
        <v>30243</v>
      </c>
      <c r="AA135" s="14">
        <f t="shared" si="14"/>
        <v>22356.75</v>
      </c>
      <c r="AB135" s="14">
        <f t="shared" si="14"/>
        <v>24489.75</v>
      </c>
      <c r="AC135" s="14">
        <f t="shared" si="17"/>
        <v>24354</v>
      </c>
      <c r="AD135" s="14">
        <f t="shared" si="17"/>
        <v>28078</v>
      </c>
      <c r="AE135" s="14">
        <f t="shared" si="17"/>
        <v>27052.75</v>
      </c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</row>
    <row r="136" spans="1:78" ht="12.75">
      <c r="A136" s="3">
        <v>310000</v>
      </c>
      <c r="D136" s="14">
        <f t="shared" si="22"/>
        <v>33323.5</v>
      </c>
      <c r="E136" s="14">
        <f t="shared" si="22"/>
        <v>47281</v>
      </c>
      <c r="F136" s="14">
        <f t="shared" si="25"/>
        <v>27381.7</v>
      </c>
      <c r="G136" s="14">
        <f t="shared" si="25"/>
        <v>27573.7</v>
      </c>
      <c r="H136" s="14">
        <f t="shared" si="25"/>
        <v>26956.010000000002</v>
      </c>
      <c r="I136" s="14">
        <f t="shared" si="25"/>
        <v>22983</v>
      </c>
      <c r="J136" s="14">
        <f t="shared" si="25"/>
        <v>27467.25</v>
      </c>
      <c r="K136" s="14">
        <f t="shared" si="25"/>
        <v>31103.25</v>
      </c>
      <c r="L136" s="14">
        <f t="shared" si="25"/>
        <v>40752</v>
      </c>
      <c r="M136" s="14">
        <f t="shared" si="25"/>
        <v>26027.5</v>
      </c>
      <c r="N136" s="14">
        <f t="shared" si="25"/>
        <v>26582</v>
      </c>
      <c r="O136" s="14"/>
      <c r="P136" s="14">
        <f t="shared" si="19"/>
        <v>23393.25</v>
      </c>
      <c r="Q136" s="14">
        <f t="shared" si="19"/>
        <v>34001.5</v>
      </c>
      <c r="R136" s="14">
        <f t="shared" si="9"/>
        <v>27120</v>
      </c>
      <c r="S136" s="14">
        <f t="shared" si="9"/>
        <v>32558.75</v>
      </c>
      <c r="T136" s="14">
        <f t="shared" si="9"/>
        <v>24510</v>
      </c>
      <c r="U136" s="14">
        <f t="shared" si="9"/>
        <v>24086.25</v>
      </c>
      <c r="V136" s="14">
        <f t="shared" si="11"/>
        <v>25294.75</v>
      </c>
      <c r="W136" s="14">
        <f t="shared" si="14"/>
        <v>32198.75</v>
      </c>
      <c r="X136" s="14">
        <f t="shared" si="23"/>
        <v>32258.75</v>
      </c>
      <c r="Y136" s="14">
        <f t="shared" si="16"/>
        <v>20945.5</v>
      </c>
      <c r="Z136" s="14">
        <f t="shared" si="14"/>
        <v>30708</v>
      </c>
      <c r="AA136" s="14">
        <f t="shared" si="14"/>
        <v>22638</v>
      </c>
      <c r="AB136" s="14">
        <f t="shared" si="14"/>
        <v>24726</v>
      </c>
      <c r="AC136" s="14">
        <f t="shared" si="17"/>
        <v>24592.5</v>
      </c>
      <c r="AD136" s="14">
        <f t="shared" si="17"/>
        <v>28688</v>
      </c>
      <c r="AE136" s="14">
        <f t="shared" si="17"/>
        <v>27373.25</v>
      </c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</row>
    <row r="137" spans="1:78" ht="12.75">
      <c r="A137" s="3">
        <v>315000</v>
      </c>
      <c r="D137" s="14">
        <f t="shared" si="22"/>
        <v>33903.5</v>
      </c>
      <c r="E137" s="14">
        <f t="shared" si="22"/>
        <v>48129.25</v>
      </c>
      <c r="F137" s="14">
        <f t="shared" si="25"/>
        <v>27803.300000000003</v>
      </c>
      <c r="G137" s="14">
        <f t="shared" si="25"/>
        <v>27995.300000000003</v>
      </c>
      <c r="H137" s="14">
        <f t="shared" si="25"/>
        <v>27412.455</v>
      </c>
      <c r="I137" s="14">
        <f t="shared" si="25"/>
        <v>23305.75</v>
      </c>
      <c r="J137" s="14">
        <f t="shared" si="25"/>
        <v>27467.25</v>
      </c>
      <c r="K137" s="14">
        <f t="shared" si="25"/>
        <v>31752.75</v>
      </c>
      <c r="L137" s="14">
        <f t="shared" si="25"/>
        <v>41507.5</v>
      </c>
      <c r="M137" s="14">
        <f t="shared" si="25"/>
        <v>26385</v>
      </c>
      <c r="N137" s="14">
        <f t="shared" si="25"/>
        <v>27079</v>
      </c>
      <c r="O137" s="14"/>
      <c r="P137" s="14">
        <f t="shared" si="19"/>
        <v>23531.25</v>
      </c>
      <c r="Q137" s="14">
        <f t="shared" si="19"/>
        <v>34269.5</v>
      </c>
      <c r="R137" s="14">
        <f aca="true" t="shared" si="26" ref="R137:V174">R$24*IF($C$70,1,0)+R$28*IF(ROUNDUP(($A137-(R$14*5/$C$23))/(R$29*5/$C$23),0)&lt;0,0,ROUNDUP(($A137-(R$14*5/$C$23))/(R$29*5/$C$23),0))+R$30*IF(ROUNDUP(($A137-(R$15*5/$C$20))/(R$31*5/$C$20),0)&lt;0,0,ROUNDUP(($A137-(R$15*5/$C$20))/(R$31*5/$C$20),0))*$B$66/100+R$30*IF(ROUNDUP(($A137-(R$15*5/$C$21))/(R$31*5/$C$21),0)&lt;0,0,ROUNDUP(($A137-(R$15*5/$C$21))/(R$31*5/$C$21),0))*$B$66/100+R$30*IF(ROUNDUP(($A137-(R$15*5/$C$22))/(R$31*5/$C$22),0)&lt;0,0,ROUNDUP(($A137-(R$15*5/$C$22))/(R$31*5/$C$22),0))*$B$66/100+R$34*ROUNDDOWN($A137/R$35,0)+R$36*ROUNDDOWN($A137/R$37,0)*3*$B$66/100+R$38*ROUNDDOWN($A137/R$40,0)*$B$66/100+R$38*ROUNDDOWN($A137/R$39,0)*$B$67/100+R$43*ROUNDDOWN($A137/R$44,0)*$B$66/100+R$41*ROUNDDOWN($A137/R$42,0)*$B$67/100+R$47*ROUNDDOWN($A137/R$49,0)*$B$67/100+R$47*ROUNDDOWN($A137/R$48,0)*$B$66/100+R$52*ROUNDDOWN($A137/R$53,0)+R$54*ROUNDDOWN($A137/R$55,0)+R$58*ROUNDDOWN($A137/R$59,0)</f>
        <v>27700</v>
      </c>
      <c r="S137" s="14">
        <f t="shared" si="26"/>
        <v>32795</v>
      </c>
      <c r="T137" s="14">
        <f t="shared" si="26"/>
        <v>25287.5</v>
      </c>
      <c r="U137" s="14">
        <f t="shared" si="26"/>
        <v>25020</v>
      </c>
      <c r="V137" s="14">
        <f aca="true" t="shared" si="27" ref="V137:V167">V$24*IF($C$70,1,0)+V$28*IF(ROUNDUP(($A137-(V$14*5/$C$23))/(V$29*5/$C$23),0)&lt;0,0,ROUNDUP(($A137-(V$14*5/$C$23))/(V$29*5/$C$23),0))+V$30*IF(ROUNDUP(($A137-(V$15*5/$C$20))/(V$31*5/$C$20),0)&lt;0,0,ROUNDUP(($A137-(V$15*5/$C$20))/(V$31*5/$C$20),0))*$B$66/100+V$30*IF(ROUNDUP(($A137-(V$15*5/$C$21))/(V$31*5/$C$21),0)&lt;0,0,ROUNDUP(($A137-(V$15*5/$C$21))/(V$31*5/$C$21),0))*$B$66/100+V$30*IF(ROUNDUP(($A137-(V$15*5/$C$22))/(V$31*5/$C$22),0)&lt;0,0,ROUNDUP(($A137-(V$15*5/$C$22))/(V$31*5/$C$22),0))*$B$66/100+V$34*ROUNDDOWN($A137/V$35,0)+V$36*ROUNDDOWN($A137/V$37,0)*3*$B$66/100+V$38*ROUNDDOWN($A137/V$40,0)*$B$66/100+V$38*ROUNDDOWN($A137/V$39,0)*$B$67/100+V$43*ROUNDDOWN($A137/V$44,0)*$B$66/100+V$41*ROUNDDOWN($A137/V$42,0)*$B$67/100+V$47*ROUNDDOWN($A137/V$49,0)*$B$67/100+V$47*ROUNDDOWN($A137/V$48,0)*$B$66/100+V$52*ROUNDDOWN($A137/V$53,0)+V$54*ROUNDDOWN($A137/V$55,0)+V$58*ROUNDDOWN($A137/V$59,0)</f>
        <v>25737.5</v>
      </c>
      <c r="W137" s="14">
        <f t="shared" si="14"/>
        <v>32740</v>
      </c>
      <c r="X137" s="14">
        <f t="shared" si="23"/>
        <v>32800</v>
      </c>
      <c r="Y137" s="14">
        <f t="shared" si="16"/>
        <v>20971.5</v>
      </c>
      <c r="Z137" s="14">
        <f t="shared" si="14"/>
        <v>30708</v>
      </c>
      <c r="AA137" s="14">
        <f t="shared" si="14"/>
        <v>22683</v>
      </c>
      <c r="AB137" s="14">
        <f aca="true" t="shared" si="28" ref="AB137:AE174">AB$24*IF($C$70,1,0)+AB$28*IF(ROUNDUP(($A137-(AB$14*5/$C$23))/(AB$29*5/$C$23),0)&lt;0,0,ROUNDUP(($A137-(AB$14*5/$C$23))/(AB$29*5/$C$23),0))+AB$30*IF(ROUNDUP(($A137-(AB$15*5/$C$20))/(AB$31*5/$C$20),0)&lt;0,0,ROUNDUP(($A137-(AB$15*5/$C$20))/(AB$31*5/$C$20),0))*$B$66/100+AB$30*IF(ROUNDUP(($A137-(AB$15*5/$C$21))/(AB$31*5/$C$21),0)&lt;0,0,ROUNDUP(($A137-(AB$15*5/$C$21))/(AB$31*5/$C$21),0))*$B$66/100+AB$30*IF(ROUNDUP(($A137-(AB$15*5/$C$22))/(AB$31*5/$C$22),0)&lt;0,0,ROUNDUP(($A137-(AB$15*5/$C$22))/(AB$31*5/$C$22),0))*$B$66/100+AB$34*ROUNDDOWN($A137/AB$35,0)+AB$36*ROUNDDOWN($A137/AB$37,0)*3*$B$66/100+AB$38*ROUNDDOWN($A137/AB$40,0)*$B$66/100+AB$38*ROUNDDOWN($A137/AB$39,0)*$B$67/100+AB$43*ROUNDDOWN($A137/AB$44,0)*$B$66/100+AB$41*ROUNDDOWN($A137/AB$42,0)*$B$67/100+AB$47*ROUNDDOWN($A137/AB$49,0)*$B$67/100+AB$47*ROUNDDOWN($A137/AB$48,0)*$B$66/100+AB$52*ROUNDDOWN($A137/AB$53,0)+AB$54*ROUNDDOWN($A137/AB$55,0)+AB$58*ROUNDDOWN($A137/AB$59,0)</f>
        <v>25248.5</v>
      </c>
      <c r="AC137" s="14">
        <f t="shared" si="17"/>
        <v>25102.25</v>
      </c>
      <c r="AD137" s="14">
        <f t="shared" si="17"/>
        <v>29134</v>
      </c>
      <c r="AE137" s="14">
        <f t="shared" si="17"/>
        <v>28018.75</v>
      </c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</row>
    <row r="138" spans="1:78" ht="12.75">
      <c r="A138" s="3">
        <v>320000</v>
      </c>
      <c r="D138" s="14">
        <f aca="true" t="shared" si="29" ref="D138:N174">D$24*IF($C$70,1,0)+D$28*IF(ROUNDUP(($A138-(D$14*5/$C$23))/(D$29*5/$C$23),0)&lt;0,0,ROUNDUP(($A138-(D$14*5/$C$23))/(D$29*5/$C$23),0))+D$30*IF(ROUNDUP(($A138-(D$15*5/$C$20))/(D$31*5/$C$20),0)&lt;0,0,ROUNDUP(($A138-(D$15*5/$C$20))/(D$31*5/$C$20),0))*$B$66/100+D$30*IF(ROUNDUP(($A138-(D$15*5/$C$21))/(D$31*5/$C$21),0)&lt;0,0,ROUNDUP(($A138-(D$15*5/$C$21))/(D$31*5/$C$21),0))*$B$66/100+D$30*IF(ROUNDUP(($A138-(D$15*5/$C$22))/(D$31*5/$C$22),0)&lt;0,0,ROUNDUP(($A138-(D$15*5/$C$22))/(D$31*5/$C$22),0))*$B$66/100+D$34*ROUNDDOWN($A138/D$35,0)+D$36*ROUNDDOWN($A138/D$37,0)*3*$B$66/100+D$38*ROUNDDOWN($A138/D$40,0)*$B$66/100+D$38*ROUNDDOWN($A138/D$39,0)*$B$67/100+D$43*ROUNDDOWN($A138/D$44,0)*$B$66/100+D$41*ROUNDDOWN($A138/D$42,0)*$B$67/100+D$47*ROUNDDOWN($A138/D$49,0)*$B$67/100+D$47*ROUNDDOWN($A138/D$48,0)*$B$66/100+D$52*ROUNDDOWN($A138/D$53,0)+D$54*ROUNDDOWN($A138/D$55,0)+D$58*ROUNDDOWN($A138/D$59,0)</f>
        <v>34142</v>
      </c>
      <c r="E138" s="14">
        <f aca="true" t="shared" si="30" ref="E138:E174">E$24*IF($C$70,1,0)+E$28*IF(ROUNDUP(($A138-(E$14*5/$C$23))/(E$29*5/$C$23),0)&lt;0,0,ROUNDUP(($A138-(E$14*5/$C$23))/(E$29*5/$C$23),0))+E$30*IF(ROUNDUP(($A138-(E$15*5/$C$20))/(E$31*5/$C$20),0)&lt;0,0,ROUNDUP(($A138-(E$15*5/$C$20))/(E$31*5/$C$20),0))*$B$66/100+E$30*IF(ROUNDUP(($A138-(E$15*5/$C$21))/(E$31*5/$C$21),0)&lt;0,0,ROUNDUP(($A138-(E$15*5/$C$21))/(E$31*5/$C$21),0))*$B$66/100+E$30*IF(ROUNDUP(($A138-(E$15*5/$C$22))/(E$31*5/$C$22),0)&lt;0,0,ROUNDUP(($A138-(E$15*5/$C$22))/(E$31*5/$C$22),0))*$B$66/100+E$34*ROUNDDOWN($A138/E$35,0)+E$36*ROUNDDOWN($A138/E$37,0)*3*$B$66/100+E$38*ROUNDDOWN($A138/E$40,0)*$B$66/100+E$38*ROUNDDOWN($A138/E$39,0)*$B$67/100+E$43*ROUNDDOWN($A138/E$44,0)*$B$66/100+E$41*ROUNDDOWN($A138/E$42,0)*$B$67/100+E$47*ROUNDDOWN($A138/E$49,0)*$B$67/100+E$47*ROUNDDOWN($A138/E$48,0)*$B$66/100+E$52*ROUNDDOWN($A138/E$53,0)+E$54*ROUNDDOWN($A138/E$55,0)+E$58*ROUNDDOWN($A138/E$59,0)</f>
        <v>48844.25</v>
      </c>
      <c r="F138" s="14">
        <f t="shared" si="29"/>
        <v>28121.7</v>
      </c>
      <c r="G138" s="14">
        <f t="shared" si="29"/>
        <v>28313.7</v>
      </c>
      <c r="H138" s="14">
        <f aca="true" t="shared" si="31" ref="H138:I148">H$24*IF($C$70,1,0)+H$28*IF(ROUNDUP(($A138-(H$14*5/$C$23))/(H$29*5/$C$23),0)&lt;0,0,ROUNDUP(($A138-(H$14*5/$C$23))/(H$29*5/$C$23),0))+H$30*IF(ROUNDUP(($A138-(H$15*5/$C$20))/(H$31*5/$C$20),0)&lt;0,0,ROUNDUP(($A138-(H$15*5/$C$20))/(H$31*5/$C$20),0))*$B$66/100+H$30*IF(ROUNDUP(($A138-(H$15*5/$C$21))/(H$31*5/$C$21),0)&lt;0,0,ROUNDUP(($A138-(H$15*5/$C$21))/(H$31*5/$C$21),0))*$B$66/100+H$30*IF(ROUNDUP(($A138-(H$15*5/$C$22))/(H$31*5/$C$22),0)&lt;0,0,ROUNDUP(($A138-(H$15*5/$C$22))/(H$31*5/$C$22),0))*$B$66/100+H$34*ROUNDDOWN($A138/H$35,0)+H$36*ROUNDDOWN($A138/H$37,0)*3*$B$66/100+H$38*ROUNDDOWN($A138/H$40,0)*$B$66/100+H$38*ROUNDDOWN($A138/H$39,0)*$B$67/100+H$43*ROUNDDOWN($A138/H$44,0)*$B$66/100+H$41*ROUNDDOWN($A138/H$42,0)*$B$67/100+H$47*ROUNDDOWN($A138/H$49,0)*$B$67/100+H$47*ROUNDDOWN($A138/H$48,0)*$B$66/100+H$52*ROUNDDOWN($A138/H$53,0)+H$54*ROUNDDOWN($A138/H$55,0)+H$58*ROUNDDOWN($A138/H$59,0)</f>
        <v>27823.585</v>
      </c>
      <c r="I138" s="14">
        <f t="shared" si="31"/>
        <v>23714</v>
      </c>
      <c r="J138" s="14">
        <f t="shared" si="29"/>
        <v>28019.5</v>
      </c>
      <c r="K138" s="14">
        <f t="shared" si="29"/>
        <v>32229</v>
      </c>
      <c r="L138" s="14">
        <f t="shared" si="29"/>
        <v>42060.5</v>
      </c>
      <c r="M138" s="14">
        <f t="shared" si="29"/>
        <v>26742.5</v>
      </c>
      <c r="N138" s="14">
        <f t="shared" si="29"/>
        <v>27576</v>
      </c>
      <c r="O138" s="14"/>
      <c r="P138" s="14">
        <f t="shared" si="19"/>
        <v>24108</v>
      </c>
      <c r="Q138" s="14">
        <f t="shared" si="19"/>
        <v>35057</v>
      </c>
      <c r="R138" s="14">
        <f t="shared" si="26"/>
        <v>28058.75</v>
      </c>
      <c r="S138" s="14">
        <f t="shared" si="26"/>
        <v>33367.5</v>
      </c>
      <c r="T138" s="14">
        <f t="shared" si="26"/>
        <v>25730</v>
      </c>
      <c r="U138" s="14">
        <f t="shared" si="26"/>
        <v>25020</v>
      </c>
      <c r="V138" s="14">
        <f t="shared" si="27"/>
        <v>26060.25</v>
      </c>
      <c r="W138" s="14">
        <f aca="true" t="shared" si="32" ref="W138:AA174">W$24*IF($C$70,1,0)+W$28*IF(ROUNDUP(($A138-(W$14*5/$C$23))/(W$29*5/$C$23),0)&lt;0,0,ROUNDUP(($A138-(W$14*5/$C$23))/(W$29*5/$C$23),0))+W$30*IF(ROUNDUP(($A138-(W$15*5/$C$20))/(W$31*5/$C$20),0)&lt;0,0,ROUNDUP(($A138-(W$15*5/$C$20))/(W$31*5/$C$20),0))*$B$66/100+W$30*IF(ROUNDUP(($A138-(W$15*5/$C$21))/(W$31*5/$C$21),0)&lt;0,0,ROUNDUP(($A138-(W$15*5/$C$21))/(W$31*5/$C$21),0))*$B$66/100+W$30*IF(ROUNDUP(($A138-(W$15*5/$C$22))/(W$31*5/$C$22),0)&lt;0,0,ROUNDUP(($A138-(W$15*5/$C$22))/(W$31*5/$C$22),0))*$B$66/100+W$34*ROUNDDOWN($A138/W$35,0)+W$36*ROUNDDOWN($A138/W$37,0)*3*$B$66/100+W$38*ROUNDDOWN($A138/W$40,0)*$B$66/100+W$38*ROUNDDOWN($A138/W$39,0)*$B$67/100+W$43*ROUNDDOWN($A138/W$44,0)*$B$66/100+W$41*ROUNDDOWN($A138/W$42,0)*$B$67/100+W$47*ROUNDDOWN($A138/W$49,0)*$B$67/100+W$47*ROUNDDOWN($A138/W$48,0)*$B$66/100+W$52*ROUNDDOWN($A138/W$53,0)+W$54*ROUNDDOWN($A138/W$55,0)+W$58*ROUNDDOWN($A138/W$59,0)</f>
        <v>33151.25</v>
      </c>
      <c r="X138" s="14">
        <f t="shared" si="32"/>
        <v>33211.25</v>
      </c>
      <c r="Y138" s="14">
        <f aca="true" t="shared" si="33" ref="Y138:Y174">Y$24*IF($C$70,1,0)+Y$28*IF(ROUNDUP(($A138-(Y$14*5/$C$23))/(Y$29*5/$C$23),0)&lt;0,0,ROUNDUP(($A138-(Y$14*5/$C$23))/(Y$29*5/$C$23),0))+Y$30*IF(ROUNDUP(($A138-(Y$15*5/$C$20))/(Y$31*5/$C$20),0)&lt;0,0,ROUNDUP(($A138-(Y$15*5/$C$20))/(Y$31*5/$C$20),0))*$B$66/100+Y$30*IF(ROUNDUP(($A138-(Y$15*5/$C$21))/(Y$31*5/$C$21),0)&lt;0,0,ROUNDUP(($A138-(Y$15*5/$C$21))/(Y$31*5/$C$21),0))*$B$66/100+Y$30*IF(ROUNDUP(($A138-(Y$15*5/$C$22))/(Y$31*5/$C$22),0)&lt;0,0,ROUNDUP(($A138-(Y$15*5/$C$22))/(Y$31*5/$C$22),0))*$B$66/100+Y$34*ROUNDDOWN($A138/Y$35,0)+Y$36*ROUNDDOWN($A138/Y$37,0)*3*$B$66/100+Y$38*ROUNDDOWN($A138/Y$40,0)*$B$66/100+Y$38*ROUNDDOWN($A138/Y$39,0)*$B$67/100+Y$43*ROUNDDOWN($A138/Y$44,0)*$B$66/100+Y$41*ROUNDDOWN($A138/Y$42,0)*$B$67/100+Y$47*ROUNDDOWN($A138/Y$49,0)*$B$67/100+Y$47*ROUNDDOWN($A138/Y$48,0)*$B$66/100+Y$52*ROUNDDOWN($A138/Y$53,0)+Y$54*ROUNDDOWN($A138/Y$55,0)+Y$58*ROUNDDOWN($A138/Y$59,0)</f>
        <v>21682.25</v>
      </c>
      <c r="Z138" s="14">
        <f t="shared" si="32"/>
        <v>31173</v>
      </c>
      <c r="AA138" s="14">
        <f t="shared" si="32"/>
        <v>23009.25</v>
      </c>
      <c r="AB138" s="14">
        <f t="shared" si="28"/>
        <v>25578.75</v>
      </c>
      <c r="AC138" s="14">
        <f t="shared" si="28"/>
        <v>25435.75</v>
      </c>
      <c r="AD138" s="14">
        <f t="shared" si="28"/>
        <v>29439</v>
      </c>
      <c r="AE138" s="14">
        <f t="shared" si="28"/>
        <v>28339.25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</row>
    <row r="139" spans="1:78" ht="12.75">
      <c r="A139" s="3">
        <v>325000</v>
      </c>
      <c r="D139" s="14">
        <f t="shared" si="29"/>
        <v>34933.5</v>
      </c>
      <c r="E139" s="14">
        <f t="shared" si="30"/>
        <v>49559.25</v>
      </c>
      <c r="F139" s="14">
        <f t="shared" si="29"/>
        <v>28745.550000000003</v>
      </c>
      <c r="G139" s="14">
        <f t="shared" si="29"/>
        <v>28937.550000000003</v>
      </c>
      <c r="H139" s="14">
        <f t="shared" si="31"/>
        <v>28280.03</v>
      </c>
      <c r="I139" s="14">
        <f t="shared" si="31"/>
        <v>24036.75</v>
      </c>
      <c r="J139" s="14">
        <f t="shared" si="29"/>
        <v>28524</v>
      </c>
      <c r="K139" s="14">
        <f t="shared" si="29"/>
        <v>32660.25</v>
      </c>
      <c r="L139" s="14">
        <f t="shared" si="29"/>
        <v>42816</v>
      </c>
      <c r="M139" s="14">
        <f t="shared" si="29"/>
        <v>27347.5</v>
      </c>
      <c r="N139" s="14">
        <f t="shared" si="29"/>
        <v>28073</v>
      </c>
      <c r="O139" s="14"/>
      <c r="P139" s="14">
        <f t="shared" si="19"/>
        <v>24546.75</v>
      </c>
      <c r="Q139" s="14">
        <f t="shared" si="19"/>
        <v>35325</v>
      </c>
      <c r="R139" s="14">
        <f t="shared" si="26"/>
        <v>28558.75</v>
      </c>
      <c r="S139" s="14">
        <f t="shared" si="26"/>
        <v>33940</v>
      </c>
      <c r="T139" s="14">
        <f t="shared" si="26"/>
        <v>25730</v>
      </c>
      <c r="U139" s="14">
        <f t="shared" si="26"/>
        <v>25618.75</v>
      </c>
      <c r="V139" s="14">
        <f t="shared" si="27"/>
        <v>26383</v>
      </c>
      <c r="W139" s="14">
        <f t="shared" si="32"/>
        <v>33582.5</v>
      </c>
      <c r="X139" s="14">
        <f t="shared" si="32"/>
        <v>33642.5</v>
      </c>
      <c r="Y139" s="14">
        <f t="shared" si="33"/>
        <v>21708.25</v>
      </c>
      <c r="Z139" s="14">
        <f t="shared" si="32"/>
        <v>31708</v>
      </c>
      <c r="AA139" s="14">
        <f t="shared" si="32"/>
        <v>23360.5</v>
      </c>
      <c r="AB139" s="14">
        <f t="shared" si="28"/>
        <v>26007.25</v>
      </c>
      <c r="AC139" s="14">
        <f t="shared" si="28"/>
        <v>25945.5</v>
      </c>
      <c r="AD139" s="14">
        <f t="shared" si="28"/>
        <v>29744</v>
      </c>
      <c r="AE139" s="14">
        <f t="shared" si="28"/>
        <v>28669.75</v>
      </c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</row>
    <row r="140" spans="1:78" ht="12.75">
      <c r="A140" s="3">
        <v>330000</v>
      </c>
      <c r="D140" s="14">
        <f t="shared" si="29"/>
        <v>35410.5</v>
      </c>
      <c r="E140" s="14">
        <f t="shared" si="30"/>
        <v>50407.5</v>
      </c>
      <c r="F140" s="14">
        <f t="shared" si="29"/>
        <v>29063.950000000004</v>
      </c>
      <c r="G140" s="14">
        <f t="shared" si="29"/>
        <v>29255.950000000004</v>
      </c>
      <c r="H140" s="14">
        <f t="shared" si="31"/>
        <v>28605.660000000003</v>
      </c>
      <c r="I140" s="14">
        <f t="shared" si="31"/>
        <v>24359.5</v>
      </c>
      <c r="J140" s="14">
        <f t="shared" si="29"/>
        <v>29076.25</v>
      </c>
      <c r="K140" s="14">
        <f t="shared" si="29"/>
        <v>33091.5</v>
      </c>
      <c r="L140" s="14">
        <f t="shared" si="29"/>
        <v>43369</v>
      </c>
      <c r="M140" s="14">
        <f t="shared" si="29"/>
        <v>27595</v>
      </c>
      <c r="N140" s="14">
        <f t="shared" si="29"/>
        <v>28073</v>
      </c>
      <c r="O140" s="14"/>
      <c r="P140" s="14">
        <f t="shared" si="19"/>
        <v>24684.75</v>
      </c>
      <c r="Q140" s="14">
        <f t="shared" si="19"/>
        <v>36112.5</v>
      </c>
      <c r="R140" s="14">
        <f t="shared" si="26"/>
        <v>28917.5</v>
      </c>
      <c r="S140" s="14">
        <f t="shared" si="26"/>
        <v>34436.25</v>
      </c>
      <c r="T140" s="14">
        <f t="shared" si="26"/>
        <v>26172.5</v>
      </c>
      <c r="U140" s="14">
        <f t="shared" si="26"/>
        <v>25618.75</v>
      </c>
      <c r="V140" s="14">
        <f t="shared" si="27"/>
        <v>26795.75</v>
      </c>
      <c r="W140" s="14">
        <f t="shared" si="32"/>
        <v>34091.25</v>
      </c>
      <c r="X140" s="14">
        <f t="shared" si="32"/>
        <v>34151.25</v>
      </c>
      <c r="Y140" s="14">
        <f t="shared" si="33"/>
        <v>22419</v>
      </c>
      <c r="Z140" s="14">
        <f t="shared" si="32"/>
        <v>32488</v>
      </c>
      <c r="AA140" s="14">
        <f t="shared" si="32"/>
        <v>24061.75</v>
      </c>
      <c r="AB140" s="14">
        <f t="shared" si="28"/>
        <v>26337.5</v>
      </c>
      <c r="AC140" s="14">
        <f t="shared" si="28"/>
        <v>26184</v>
      </c>
      <c r="AD140" s="14">
        <f t="shared" si="28"/>
        <v>30495</v>
      </c>
      <c r="AE140" s="14">
        <f t="shared" si="28"/>
        <v>29114</v>
      </c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</row>
    <row r="141" spans="1:78" ht="12.75">
      <c r="A141" s="3">
        <v>335000</v>
      </c>
      <c r="D141" s="14">
        <f t="shared" si="29"/>
        <v>35649</v>
      </c>
      <c r="E141" s="14">
        <f t="shared" si="30"/>
        <v>51122.5</v>
      </c>
      <c r="F141" s="14">
        <f t="shared" si="29"/>
        <v>29382.350000000002</v>
      </c>
      <c r="G141" s="14">
        <f t="shared" si="29"/>
        <v>29574.350000000002</v>
      </c>
      <c r="H141" s="14">
        <f t="shared" si="31"/>
        <v>29062.105</v>
      </c>
      <c r="I141" s="14">
        <f t="shared" si="31"/>
        <v>24682.25</v>
      </c>
      <c r="J141" s="14">
        <f t="shared" si="29"/>
        <v>29076.25</v>
      </c>
      <c r="K141" s="14">
        <f t="shared" si="29"/>
        <v>33741</v>
      </c>
      <c r="L141" s="14">
        <f t="shared" si="29"/>
        <v>44124.5</v>
      </c>
      <c r="M141" s="14">
        <f t="shared" si="29"/>
        <v>27952.5</v>
      </c>
      <c r="N141" s="14">
        <f t="shared" si="29"/>
        <v>28570</v>
      </c>
      <c r="O141" s="14"/>
      <c r="P141" s="14">
        <f t="shared" si="19"/>
        <v>25123.5</v>
      </c>
      <c r="Q141" s="14">
        <f t="shared" si="19"/>
        <v>36112.5</v>
      </c>
      <c r="R141" s="14">
        <f t="shared" si="26"/>
        <v>29276.25</v>
      </c>
      <c r="S141" s="14">
        <f t="shared" si="26"/>
        <v>35008.75</v>
      </c>
      <c r="T141" s="14">
        <f t="shared" si="26"/>
        <v>26615</v>
      </c>
      <c r="U141" s="14">
        <f t="shared" si="26"/>
        <v>26217.5</v>
      </c>
      <c r="V141" s="14">
        <f t="shared" si="27"/>
        <v>27441.25</v>
      </c>
      <c r="W141" s="14">
        <f t="shared" si="32"/>
        <v>34913.75</v>
      </c>
      <c r="X141" s="14">
        <f t="shared" si="32"/>
        <v>34973.75</v>
      </c>
      <c r="Y141" s="14">
        <f t="shared" si="33"/>
        <v>22419</v>
      </c>
      <c r="Z141" s="14">
        <f t="shared" si="32"/>
        <v>32953</v>
      </c>
      <c r="AA141" s="14">
        <f t="shared" si="32"/>
        <v>24343</v>
      </c>
      <c r="AB141" s="14">
        <f t="shared" si="28"/>
        <v>26667.75</v>
      </c>
      <c r="AC141" s="14">
        <f t="shared" si="28"/>
        <v>26517.5</v>
      </c>
      <c r="AD141" s="14">
        <f t="shared" si="28"/>
        <v>30800</v>
      </c>
      <c r="AE141" s="14">
        <f t="shared" si="28"/>
        <v>29755</v>
      </c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</row>
    <row r="142" spans="1:78" ht="12.75">
      <c r="A142" s="3">
        <v>340000</v>
      </c>
      <c r="D142" s="14">
        <f t="shared" si="29"/>
        <v>36440.5</v>
      </c>
      <c r="E142" s="14">
        <f t="shared" si="30"/>
        <v>51837.5</v>
      </c>
      <c r="F142" s="14">
        <f t="shared" si="29"/>
        <v>30006.200000000004</v>
      </c>
      <c r="G142" s="14">
        <f t="shared" si="29"/>
        <v>30198.200000000004</v>
      </c>
      <c r="H142" s="14">
        <f t="shared" si="31"/>
        <v>29537.234999999997</v>
      </c>
      <c r="I142" s="14">
        <f t="shared" si="31"/>
        <v>25154.5</v>
      </c>
      <c r="J142" s="14">
        <f t="shared" si="29"/>
        <v>29628.5</v>
      </c>
      <c r="K142" s="14">
        <f t="shared" si="29"/>
        <v>34217.25</v>
      </c>
      <c r="L142" s="14">
        <f t="shared" si="29"/>
        <v>44677.5</v>
      </c>
      <c r="M142" s="14">
        <f t="shared" si="29"/>
        <v>28310</v>
      </c>
      <c r="N142" s="14">
        <f t="shared" si="29"/>
        <v>29067</v>
      </c>
      <c r="O142" s="14"/>
      <c r="P142" s="14">
        <f t="shared" si="19"/>
        <v>25261.5</v>
      </c>
      <c r="Q142" s="14">
        <f t="shared" si="19"/>
        <v>37168</v>
      </c>
      <c r="R142" s="14">
        <f t="shared" si="26"/>
        <v>29856.25</v>
      </c>
      <c r="S142" s="14">
        <f t="shared" si="26"/>
        <v>35581.25</v>
      </c>
      <c r="T142" s="14">
        <f t="shared" si="26"/>
        <v>26615</v>
      </c>
      <c r="U142" s="14">
        <f t="shared" si="26"/>
        <v>26217.5</v>
      </c>
      <c r="V142" s="14">
        <f t="shared" si="27"/>
        <v>27854</v>
      </c>
      <c r="W142" s="14">
        <f t="shared" si="32"/>
        <v>35422.5</v>
      </c>
      <c r="X142" s="14">
        <f t="shared" si="32"/>
        <v>35482.5</v>
      </c>
      <c r="Y142" s="14">
        <f t="shared" si="33"/>
        <v>23129.75</v>
      </c>
      <c r="Z142" s="14">
        <f t="shared" si="32"/>
        <v>33358</v>
      </c>
      <c r="AA142" s="14">
        <f t="shared" si="32"/>
        <v>24388</v>
      </c>
      <c r="AB142" s="14">
        <f t="shared" si="28"/>
        <v>27190.25</v>
      </c>
      <c r="AC142" s="14">
        <f t="shared" si="28"/>
        <v>27027.25</v>
      </c>
      <c r="AD142" s="14">
        <f t="shared" si="28"/>
        <v>31293</v>
      </c>
      <c r="AE142" s="14">
        <f t="shared" si="28"/>
        <v>30199.25</v>
      </c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</row>
    <row r="143" spans="1:78" ht="12.75">
      <c r="A143" s="3">
        <v>345000</v>
      </c>
      <c r="D143" s="14">
        <f t="shared" si="29"/>
        <v>36917.5</v>
      </c>
      <c r="E143" s="14">
        <f t="shared" si="30"/>
        <v>52685.75</v>
      </c>
      <c r="F143" s="14">
        <f t="shared" si="29"/>
        <v>30324.6</v>
      </c>
      <c r="G143" s="14">
        <f t="shared" si="29"/>
        <v>30516.6</v>
      </c>
      <c r="H143" s="14">
        <f t="shared" si="31"/>
        <v>29993.680000000004</v>
      </c>
      <c r="I143" s="14">
        <f t="shared" si="31"/>
        <v>25477.25</v>
      </c>
      <c r="J143" s="14">
        <f t="shared" si="29"/>
        <v>30133</v>
      </c>
      <c r="K143" s="14">
        <f t="shared" si="29"/>
        <v>34648.5</v>
      </c>
      <c r="L143" s="14">
        <f t="shared" si="29"/>
        <v>45433</v>
      </c>
      <c r="M143" s="14">
        <f t="shared" si="29"/>
        <v>28915</v>
      </c>
      <c r="N143" s="14">
        <f t="shared" si="29"/>
        <v>29564</v>
      </c>
      <c r="O143" s="14"/>
      <c r="P143" s="14">
        <f t="shared" si="19"/>
        <v>25700.25</v>
      </c>
      <c r="Q143" s="14">
        <f t="shared" si="19"/>
        <v>37168</v>
      </c>
      <c r="R143" s="14">
        <f t="shared" si="26"/>
        <v>30135</v>
      </c>
      <c r="S143" s="14">
        <f t="shared" si="26"/>
        <v>35817.5</v>
      </c>
      <c r="T143" s="14">
        <f t="shared" si="26"/>
        <v>27057.5</v>
      </c>
      <c r="U143" s="14">
        <f t="shared" si="26"/>
        <v>26816.25</v>
      </c>
      <c r="V143" s="14">
        <f t="shared" si="27"/>
        <v>28176.75</v>
      </c>
      <c r="W143" s="14">
        <f t="shared" si="32"/>
        <v>35833.75</v>
      </c>
      <c r="X143" s="14">
        <f t="shared" si="32"/>
        <v>35893.75</v>
      </c>
      <c r="Y143" s="14">
        <f t="shared" si="33"/>
        <v>23155.75</v>
      </c>
      <c r="Z143" s="14">
        <f t="shared" si="32"/>
        <v>33418</v>
      </c>
      <c r="AA143" s="14">
        <f t="shared" si="32"/>
        <v>24669.25</v>
      </c>
      <c r="AB143" s="14">
        <f t="shared" si="28"/>
        <v>27426.5</v>
      </c>
      <c r="AC143" s="14">
        <f t="shared" si="28"/>
        <v>27265.75</v>
      </c>
      <c r="AD143" s="14">
        <f t="shared" si="28"/>
        <v>31598</v>
      </c>
      <c r="AE143" s="14">
        <f t="shared" si="28"/>
        <v>30519.75</v>
      </c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</row>
    <row r="144" spans="1:78" ht="12.75">
      <c r="A144" s="3">
        <v>350000</v>
      </c>
      <c r="D144" s="14">
        <f t="shared" si="29"/>
        <v>37602.5</v>
      </c>
      <c r="E144" s="14">
        <f t="shared" si="30"/>
        <v>53400.75</v>
      </c>
      <c r="F144" s="14">
        <f t="shared" si="29"/>
        <v>30775.600000000002</v>
      </c>
      <c r="G144" s="14">
        <f t="shared" si="29"/>
        <v>30967.600000000002</v>
      </c>
      <c r="H144" s="14">
        <f t="shared" si="31"/>
        <v>30255.31</v>
      </c>
      <c r="I144" s="14">
        <f t="shared" si="31"/>
        <v>25736</v>
      </c>
      <c r="J144" s="14">
        <f t="shared" si="29"/>
        <v>30685.25</v>
      </c>
      <c r="K144" s="14">
        <f t="shared" si="29"/>
        <v>35079.75</v>
      </c>
      <c r="L144" s="14">
        <f t="shared" si="29"/>
        <v>45986</v>
      </c>
      <c r="M144" s="14">
        <f t="shared" si="29"/>
        <v>29272.5</v>
      </c>
      <c r="N144" s="14">
        <f t="shared" si="29"/>
        <v>30061</v>
      </c>
      <c r="O144" s="14"/>
      <c r="P144" s="14">
        <f t="shared" si="19"/>
        <v>26277</v>
      </c>
      <c r="Q144" s="14">
        <f t="shared" si="19"/>
        <v>38223.5</v>
      </c>
      <c r="R144" s="14">
        <f t="shared" si="26"/>
        <v>30788.75</v>
      </c>
      <c r="S144" s="14">
        <f t="shared" si="26"/>
        <v>36390</v>
      </c>
      <c r="T144" s="14">
        <f t="shared" si="26"/>
        <v>27835</v>
      </c>
      <c r="U144" s="14">
        <f t="shared" si="26"/>
        <v>27151.25</v>
      </c>
      <c r="V144" s="14">
        <f t="shared" si="27"/>
        <v>28589.5</v>
      </c>
      <c r="W144" s="14">
        <f t="shared" si="32"/>
        <v>36362.5</v>
      </c>
      <c r="X144" s="14">
        <f t="shared" si="32"/>
        <v>36422.5</v>
      </c>
      <c r="Y144" s="14">
        <f t="shared" si="33"/>
        <v>23181.75</v>
      </c>
      <c r="Z144" s="14">
        <f t="shared" si="32"/>
        <v>33953</v>
      </c>
      <c r="AA144" s="14">
        <f t="shared" si="32"/>
        <v>25065.5</v>
      </c>
      <c r="AB144" s="14">
        <f t="shared" si="28"/>
        <v>28096.75</v>
      </c>
      <c r="AC144" s="14">
        <f t="shared" si="28"/>
        <v>27915.25</v>
      </c>
      <c r="AD144" s="14">
        <f t="shared" si="28"/>
        <v>32349</v>
      </c>
      <c r="AE144" s="14">
        <f t="shared" si="28"/>
        <v>30974</v>
      </c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</row>
    <row r="145" spans="1:78" ht="12.75">
      <c r="A145" s="3">
        <v>355000</v>
      </c>
      <c r="D145" s="14">
        <f t="shared" si="29"/>
        <v>38079.5</v>
      </c>
      <c r="E145" s="14">
        <f t="shared" si="30"/>
        <v>54115.75</v>
      </c>
      <c r="F145" s="14">
        <f t="shared" si="29"/>
        <v>31094.000000000004</v>
      </c>
      <c r="G145" s="14">
        <f t="shared" si="29"/>
        <v>31286.000000000004</v>
      </c>
      <c r="H145" s="14">
        <f t="shared" si="31"/>
        <v>30711.754999999997</v>
      </c>
      <c r="I145" s="14">
        <f t="shared" si="31"/>
        <v>26058.75</v>
      </c>
      <c r="J145" s="14">
        <f t="shared" si="29"/>
        <v>30685.25</v>
      </c>
      <c r="K145" s="14">
        <f t="shared" si="29"/>
        <v>35729.25</v>
      </c>
      <c r="L145" s="14">
        <f t="shared" si="29"/>
        <v>46741.5</v>
      </c>
      <c r="M145" s="14">
        <f t="shared" si="29"/>
        <v>29630</v>
      </c>
      <c r="N145" s="14">
        <f t="shared" si="29"/>
        <v>30558</v>
      </c>
      <c r="O145" s="14"/>
      <c r="P145" s="14">
        <f t="shared" si="19"/>
        <v>26277</v>
      </c>
      <c r="Q145" s="14">
        <f t="shared" si="19"/>
        <v>38223.5</v>
      </c>
      <c r="R145" s="14">
        <f t="shared" si="26"/>
        <v>31147.5</v>
      </c>
      <c r="S145" s="14">
        <f t="shared" si="26"/>
        <v>36962.5</v>
      </c>
      <c r="T145" s="14">
        <f t="shared" si="26"/>
        <v>28277.5</v>
      </c>
      <c r="U145" s="14">
        <f t="shared" si="26"/>
        <v>27750</v>
      </c>
      <c r="V145" s="14">
        <f t="shared" si="27"/>
        <v>28912.25</v>
      </c>
      <c r="W145" s="14">
        <f t="shared" si="32"/>
        <v>36773.75</v>
      </c>
      <c r="X145" s="14">
        <f t="shared" si="32"/>
        <v>36833.75</v>
      </c>
      <c r="Y145" s="14">
        <f t="shared" si="33"/>
        <v>23892.5</v>
      </c>
      <c r="Z145" s="14">
        <f t="shared" si="32"/>
        <v>34358</v>
      </c>
      <c r="AA145" s="14">
        <f t="shared" si="32"/>
        <v>25346.75</v>
      </c>
      <c r="AB145" s="14">
        <f t="shared" si="28"/>
        <v>28427</v>
      </c>
      <c r="AC145" s="14">
        <f t="shared" si="28"/>
        <v>28248.75</v>
      </c>
      <c r="AD145" s="14">
        <f t="shared" si="28"/>
        <v>32654</v>
      </c>
      <c r="AE145" s="14">
        <f t="shared" si="28"/>
        <v>31294.5</v>
      </c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</row>
    <row r="146" spans="1:78" ht="12.75">
      <c r="A146" s="3">
        <v>360000</v>
      </c>
      <c r="D146" s="14">
        <f t="shared" si="29"/>
        <v>38659.5</v>
      </c>
      <c r="E146" s="14">
        <f t="shared" si="30"/>
        <v>54964</v>
      </c>
      <c r="F146" s="14">
        <f t="shared" si="29"/>
        <v>31821.05</v>
      </c>
      <c r="G146" s="14">
        <f t="shared" si="29"/>
        <v>32013.05</v>
      </c>
      <c r="H146" s="14">
        <f t="shared" si="31"/>
        <v>31326.885000000002</v>
      </c>
      <c r="I146" s="14">
        <f t="shared" si="31"/>
        <v>26671</v>
      </c>
      <c r="J146" s="14">
        <f t="shared" si="29"/>
        <v>31665.5</v>
      </c>
      <c r="K146" s="14">
        <f t="shared" si="29"/>
        <v>36205.5</v>
      </c>
      <c r="L146" s="14">
        <f t="shared" si="29"/>
        <v>47294.5</v>
      </c>
      <c r="M146" s="14">
        <f t="shared" si="29"/>
        <v>29877.5</v>
      </c>
      <c r="N146" s="14">
        <f t="shared" si="29"/>
        <v>30558</v>
      </c>
      <c r="O146" s="14"/>
      <c r="P146" s="14">
        <f t="shared" si="19"/>
        <v>26853.75</v>
      </c>
      <c r="Q146" s="14">
        <f t="shared" si="19"/>
        <v>39279</v>
      </c>
      <c r="R146" s="14">
        <f t="shared" si="26"/>
        <v>31426.25</v>
      </c>
      <c r="S146" s="14">
        <f t="shared" si="26"/>
        <v>37458.75</v>
      </c>
      <c r="T146" s="14">
        <f t="shared" si="26"/>
        <v>28277.5</v>
      </c>
      <c r="U146" s="14">
        <f t="shared" si="26"/>
        <v>27750</v>
      </c>
      <c r="V146" s="14">
        <f t="shared" si="27"/>
        <v>29355</v>
      </c>
      <c r="W146" s="14">
        <f t="shared" si="32"/>
        <v>37315</v>
      </c>
      <c r="X146" s="14">
        <f t="shared" si="32"/>
        <v>37375</v>
      </c>
      <c r="Y146" s="14">
        <f t="shared" si="33"/>
        <v>23918.5</v>
      </c>
      <c r="Z146" s="14">
        <f t="shared" si="32"/>
        <v>35198</v>
      </c>
      <c r="AA146" s="14">
        <f t="shared" si="32"/>
        <v>25766.75</v>
      </c>
      <c r="AB146" s="14">
        <f t="shared" si="28"/>
        <v>28680.25</v>
      </c>
      <c r="AC146" s="14">
        <f t="shared" si="28"/>
        <v>28599.25</v>
      </c>
      <c r="AD146" s="14">
        <f t="shared" si="28"/>
        <v>33100</v>
      </c>
      <c r="AE146" s="14">
        <f t="shared" si="28"/>
        <v>31940</v>
      </c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</row>
    <row r="147" spans="1:78" ht="12.75">
      <c r="A147" s="3">
        <v>365000</v>
      </c>
      <c r="D147" s="14">
        <f t="shared" si="29"/>
        <v>39212.5</v>
      </c>
      <c r="E147" s="14">
        <f t="shared" si="30"/>
        <v>55679</v>
      </c>
      <c r="F147" s="14">
        <f t="shared" si="29"/>
        <v>32139.45</v>
      </c>
      <c r="G147" s="14">
        <f t="shared" si="29"/>
        <v>32331.45</v>
      </c>
      <c r="H147" s="14">
        <f t="shared" si="31"/>
        <v>31783.33</v>
      </c>
      <c r="I147" s="14">
        <f t="shared" si="31"/>
        <v>26993.75</v>
      </c>
      <c r="J147" s="14">
        <f t="shared" si="29"/>
        <v>31665.5</v>
      </c>
      <c r="K147" s="14">
        <f t="shared" si="29"/>
        <v>36636.75</v>
      </c>
      <c r="L147" s="14">
        <f t="shared" si="29"/>
        <v>48050</v>
      </c>
      <c r="M147" s="14">
        <f t="shared" si="29"/>
        <v>30482.5</v>
      </c>
      <c r="N147" s="14">
        <f t="shared" si="29"/>
        <v>31055</v>
      </c>
      <c r="O147" s="14"/>
      <c r="P147" s="14">
        <f t="shared" si="19"/>
        <v>27430.5</v>
      </c>
      <c r="Q147" s="14">
        <f t="shared" si="19"/>
        <v>39279</v>
      </c>
      <c r="R147" s="14">
        <f t="shared" si="26"/>
        <v>32006.25</v>
      </c>
      <c r="S147" s="14">
        <f t="shared" si="26"/>
        <v>38031.25</v>
      </c>
      <c r="T147" s="14">
        <f t="shared" si="26"/>
        <v>28720</v>
      </c>
      <c r="U147" s="14">
        <f t="shared" si="26"/>
        <v>28348.75</v>
      </c>
      <c r="V147" s="14">
        <f t="shared" si="27"/>
        <v>29677.75</v>
      </c>
      <c r="W147" s="14">
        <f t="shared" si="32"/>
        <v>37726.25</v>
      </c>
      <c r="X147" s="14">
        <f t="shared" si="32"/>
        <v>37786.25</v>
      </c>
      <c r="Y147" s="14">
        <f t="shared" si="33"/>
        <v>24603.25</v>
      </c>
      <c r="Z147" s="14">
        <f t="shared" si="32"/>
        <v>35663</v>
      </c>
      <c r="AA147" s="14">
        <f t="shared" si="32"/>
        <v>26093</v>
      </c>
      <c r="AB147" s="14">
        <f t="shared" si="28"/>
        <v>29185.75</v>
      </c>
      <c r="AC147" s="14">
        <f t="shared" si="28"/>
        <v>28997</v>
      </c>
      <c r="AD147" s="14">
        <f t="shared" si="28"/>
        <v>33405</v>
      </c>
      <c r="AE147" s="14">
        <f t="shared" si="28"/>
        <v>32260.5</v>
      </c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</row>
    <row r="148" spans="1:78" ht="12.75">
      <c r="A148" s="3">
        <v>370000</v>
      </c>
      <c r="D148" s="14">
        <f t="shared" si="29"/>
        <v>39689.5</v>
      </c>
      <c r="E148" s="14">
        <f t="shared" si="30"/>
        <v>56394</v>
      </c>
      <c r="F148" s="14">
        <f t="shared" si="29"/>
        <v>32457.849999999995</v>
      </c>
      <c r="G148" s="14">
        <f t="shared" si="29"/>
        <v>32649.849999999995</v>
      </c>
      <c r="H148" s="14">
        <f t="shared" si="31"/>
        <v>32108.96</v>
      </c>
      <c r="I148" s="14">
        <f t="shared" si="31"/>
        <v>27316.5</v>
      </c>
      <c r="J148" s="14">
        <f t="shared" si="29"/>
        <v>32722.25</v>
      </c>
      <c r="K148" s="14">
        <f t="shared" si="29"/>
        <v>37068</v>
      </c>
      <c r="L148" s="14">
        <f t="shared" si="29"/>
        <v>48603</v>
      </c>
      <c r="M148" s="14">
        <f t="shared" si="29"/>
        <v>30840</v>
      </c>
      <c r="N148" s="14">
        <f t="shared" si="29"/>
        <v>31552</v>
      </c>
      <c r="O148" s="14"/>
      <c r="P148" s="14">
        <f t="shared" si="19"/>
        <v>27430.5</v>
      </c>
      <c r="Q148" s="14">
        <f t="shared" si="19"/>
        <v>40334.5</v>
      </c>
      <c r="R148" s="14">
        <f t="shared" si="26"/>
        <v>32365</v>
      </c>
      <c r="S148" s="14">
        <f t="shared" si="26"/>
        <v>38603.75</v>
      </c>
      <c r="T148" s="14">
        <f t="shared" si="26"/>
        <v>29162.5</v>
      </c>
      <c r="U148" s="14">
        <f t="shared" si="26"/>
        <v>28348.75</v>
      </c>
      <c r="V148" s="14">
        <f t="shared" si="27"/>
        <v>30000.5</v>
      </c>
      <c r="W148" s="14">
        <f t="shared" si="32"/>
        <v>38137.5</v>
      </c>
      <c r="X148" s="14">
        <f t="shared" si="32"/>
        <v>38197.5</v>
      </c>
      <c r="Y148" s="14">
        <f t="shared" si="33"/>
        <v>24629.25</v>
      </c>
      <c r="Z148" s="14">
        <f t="shared" si="32"/>
        <v>36068</v>
      </c>
      <c r="AA148" s="14">
        <f t="shared" si="32"/>
        <v>26374.25</v>
      </c>
      <c r="AB148" s="14">
        <f t="shared" si="28"/>
        <v>29516</v>
      </c>
      <c r="AC148" s="14">
        <f t="shared" si="28"/>
        <v>29330.5</v>
      </c>
      <c r="AD148" s="14">
        <f t="shared" si="28"/>
        <v>34156</v>
      </c>
      <c r="AE148" s="14">
        <f t="shared" si="28"/>
        <v>32581</v>
      </c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</row>
    <row r="149" spans="1:78" ht="12.75">
      <c r="A149" s="3">
        <v>375000</v>
      </c>
      <c r="D149" s="14">
        <f t="shared" si="29"/>
        <v>40166.5</v>
      </c>
      <c r="E149" s="14">
        <f t="shared" si="30"/>
        <v>57242.25</v>
      </c>
      <c r="F149" s="14">
        <f t="shared" si="29"/>
        <v>33081.700000000004</v>
      </c>
      <c r="G149" s="14">
        <f t="shared" si="29"/>
        <v>33273.700000000004</v>
      </c>
      <c r="H149" s="14">
        <f aca="true" t="shared" si="34" ref="H149:I168">H$24*IF($C$70,1,0)+H$28*IF(ROUNDUP(($A149-(H$14*5/$C$23))/(H$29*5/$C$23),0)&lt;0,0,ROUNDUP(($A149-(H$14*5/$C$23))/(H$29*5/$C$23),0))+H$30*IF(ROUNDUP(($A149-(H$15*5/$C$20))/(H$31*5/$C$20),0)&lt;0,0,ROUNDUP(($A149-(H$15*5/$C$20))/(H$31*5/$C$20),0))*$B$66/100+H$30*IF(ROUNDUP(($A149-(H$15*5/$C$21))/(H$31*5/$C$21),0)&lt;0,0,ROUNDUP(($A149-(H$15*5/$C$21))/(H$31*5/$C$21),0))*$B$66/100+H$30*IF(ROUNDUP(($A149-(H$15*5/$C$22))/(H$31*5/$C$22),0)&lt;0,0,ROUNDUP(($A149-(H$15*5/$C$22))/(H$31*5/$C$22),0))*$B$66/100+H$34*ROUNDDOWN($A149/H$35,0)+H$36*ROUNDDOWN($A149/H$37,0)*3*$B$66/100+H$38*ROUNDDOWN($A149/H$40,0)*$B$66/100+H$38*ROUNDDOWN($A149/H$39,0)*$B$67/100+H$43*ROUNDDOWN($A149/H$44,0)*$B$66/100+H$41*ROUNDDOWN($A149/H$42,0)*$B$67/100+H$47*ROUNDDOWN($A149/H$49,0)*$B$67/100+H$47*ROUNDDOWN($A149/H$48,0)*$B$66/100+H$52*ROUNDDOWN($A149/H$53,0)+H$54*ROUNDDOWN($A149/H$55,0)+H$58*ROUNDDOWN($A149/H$59,0)</f>
        <v>32565.405</v>
      </c>
      <c r="I149" s="14">
        <f t="shared" si="34"/>
        <v>27639.25</v>
      </c>
      <c r="J149" s="14">
        <f t="shared" si="29"/>
        <v>32722.25</v>
      </c>
      <c r="K149" s="14">
        <f t="shared" si="29"/>
        <v>37717.5</v>
      </c>
      <c r="L149" s="14">
        <f t="shared" si="29"/>
        <v>49358.5</v>
      </c>
      <c r="M149" s="14">
        <f t="shared" si="29"/>
        <v>31197.5</v>
      </c>
      <c r="N149" s="14">
        <f t="shared" si="29"/>
        <v>32049</v>
      </c>
      <c r="O149" s="14"/>
      <c r="P149" s="14">
        <f t="shared" si="19"/>
        <v>28007.25</v>
      </c>
      <c r="Q149" s="14">
        <f t="shared" si="19"/>
        <v>40334.5</v>
      </c>
      <c r="R149" s="14">
        <f t="shared" si="26"/>
        <v>32945</v>
      </c>
      <c r="S149" s="14">
        <f t="shared" si="26"/>
        <v>38840</v>
      </c>
      <c r="T149" s="14">
        <f t="shared" si="26"/>
        <v>29162.5</v>
      </c>
      <c r="U149" s="14">
        <f t="shared" si="26"/>
        <v>28947.5</v>
      </c>
      <c r="V149" s="14">
        <f t="shared" si="27"/>
        <v>30413.25</v>
      </c>
      <c r="W149" s="14">
        <f t="shared" si="32"/>
        <v>38666.25</v>
      </c>
      <c r="X149" s="14">
        <f t="shared" si="32"/>
        <v>38726.25</v>
      </c>
      <c r="Y149" s="14">
        <f t="shared" si="33"/>
        <v>24655.25</v>
      </c>
      <c r="Z149" s="14">
        <f t="shared" si="32"/>
        <v>36198</v>
      </c>
      <c r="AA149" s="14">
        <f t="shared" si="32"/>
        <v>26770.5</v>
      </c>
      <c r="AB149" s="14">
        <f t="shared" si="28"/>
        <v>30038.5</v>
      </c>
      <c r="AC149" s="14">
        <f t="shared" si="28"/>
        <v>29840.25</v>
      </c>
      <c r="AD149" s="14">
        <f t="shared" si="28"/>
        <v>34461</v>
      </c>
      <c r="AE149" s="14">
        <f t="shared" si="28"/>
        <v>33035.25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</row>
    <row r="150" spans="1:78" ht="12.75">
      <c r="A150" s="3">
        <v>380000</v>
      </c>
      <c r="D150" s="14">
        <f t="shared" si="29"/>
        <v>40719.5</v>
      </c>
      <c r="E150" s="14">
        <f t="shared" si="30"/>
        <v>57957.25</v>
      </c>
      <c r="F150" s="14">
        <f t="shared" si="29"/>
        <v>33400.100000000006</v>
      </c>
      <c r="G150" s="14">
        <f t="shared" si="29"/>
        <v>33592.100000000006</v>
      </c>
      <c r="H150" s="14">
        <f t="shared" si="34"/>
        <v>32976.535</v>
      </c>
      <c r="I150" s="14">
        <f t="shared" si="34"/>
        <v>28047.5</v>
      </c>
      <c r="J150" s="14">
        <f t="shared" si="29"/>
        <v>33274.5</v>
      </c>
      <c r="K150" s="14">
        <f t="shared" si="29"/>
        <v>38193.75</v>
      </c>
      <c r="L150" s="14">
        <f t="shared" si="29"/>
        <v>49911.5</v>
      </c>
      <c r="M150" s="14">
        <f t="shared" si="29"/>
        <v>31555</v>
      </c>
      <c r="N150" s="14">
        <f t="shared" si="29"/>
        <v>32546</v>
      </c>
      <c r="O150" s="14"/>
      <c r="P150" s="14">
        <f t="shared" si="19"/>
        <v>28007.25</v>
      </c>
      <c r="Q150" s="14">
        <f t="shared" si="19"/>
        <v>41390</v>
      </c>
      <c r="R150" s="14">
        <f t="shared" si="26"/>
        <v>33223.75</v>
      </c>
      <c r="S150" s="14">
        <f t="shared" si="26"/>
        <v>39412.5</v>
      </c>
      <c r="T150" s="14">
        <f t="shared" si="26"/>
        <v>29605</v>
      </c>
      <c r="U150" s="14">
        <f t="shared" si="26"/>
        <v>28947.5</v>
      </c>
      <c r="V150" s="14">
        <f t="shared" si="27"/>
        <v>31058.75</v>
      </c>
      <c r="W150" s="14">
        <f t="shared" si="32"/>
        <v>39488.75</v>
      </c>
      <c r="X150" s="14">
        <f t="shared" si="32"/>
        <v>39548.75</v>
      </c>
      <c r="Y150" s="14">
        <f t="shared" si="33"/>
        <v>25366</v>
      </c>
      <c r="Z150" s="14">
        <f t="shared" si="32"/>
        <v>36603</v>
      </c>
      <c r="AA150" s="14">
        <f t="shared" si="32"/>
        <v>26770.5</v>
      </c>
      <c r="AB150" s="14">
        <f t="shared" si="28"/>
        <v>30274.75</v>
      </c>
      <c r="AC150" s="14">
        <f t="shared" si="28"/>
        <v>30078.75</v>
      </c>
      <c r="AD150" s="14">
        <f t="shared" si="28"/>
        <v>34954</v>
      </c>
      <c r="AE150" s="14">
        <f t="shared" si="28"/>
        <v>33676.25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</row>
    <row r="151" spans="1:78" ht="12.75">
      <c r="A151" s="3">
        <v>385000</v>
      </c>
      <c r="D151" s="14">
        <f t="shared" si="29"/>
        <v>41196.5</v>
      </c>
      <c r="E151" s="14">
        <f t="shared" si="30"/>
        <v>58672.25</v>
      </c>
      <c r="F151" s="14">
        <f t="shared" si="29"/>
        <v>33718.5</v>
      </c>
      <c r="G151" s="14">
        <f t="shared" si="29"/>
        <v>33910.5</v>
      </c>
      <c r="H151" s="14">
        <f t="shared" si="34"/>
        <v>33432.98</v>
      </c>
      <c r="I151" s="14">
        <f t="shared" si="34"/>
        <v>28370.25</v>
      </c>
      <c r="J151" s="14">
        <f t="shared" si="29"/>
        <v>33274.5</v>
      </c>
      <c r="K151" s="14">
        <f t="shared" si="29"/>
        <v>38625</v>
      </c>
      <c r="L151" s="14">
        <f t="shared" si="29"/>
        <v>50667</v>
      </c>
      <c r="M151" s="14">
        <f t="shared" si="29"/>
        <v>32160</v>
      </c>
      <c r="N151" s="14">
        <f t="shared" si="29"/>
        <v>33043</v>
      </c>
      <c r="O151" s="14"/>
      <c r="P151" s="14">
        <f t="shared" si="19"/>
        <v>28584</v>
      </c>
      <c r="Q151" s="14">
        <f t="shared" si="19"/>
        <v>41390</v>
      </c>
      <c r="R151" s="14">
        <f t="shared" si="26"/>
        <v>33582.5</v>
      </c>
      <c r="S151" s="14">
        <f t="shared" si="26"/>
        <v>39985</v>
      </c>
      <c r="T151" s="14">
        <f t="shared" si="26"/>
        <v>30382.5</v>
      </c>
      <c r="U151" s="14">
        <f t="shared" si="26"/>
        <v>29881.25</v>
      </c>
      <c r="V151" s="14">
        <f t="shared" si="27"/>
        <v>31471.5</v>
      </c>
      <c r="W151" s="14">
        <f t="shared" si="32"/>
        <v>39997.5</v>
      </c>
      <c r="X151" s="14">
        <f t="shared" si="32"/>
        <v>40057.5</v>
      </c>
      <c r="Y151" s="14">
        <f t="shared" si="33"/>
        <v>25392</v>
      </c>
      <c r="Z151" s="14">
        <f t="shared" si="32"/>
        <v>37068</v>
      </c>
      <c r="AA151" s="14">
        <f t="shared" si="32"/>
        <v>27096.75</v>
      </c>
      <c r="AB151" s="14">
        <f t="shared" si="28"/>
        <v>30622</v>
      </c>
      <c r="AC151" s="14">
        <f t="shared" si="28"/>
        <v>30429.25</v>
      </c>
      <c r="AD151" s="14">
        <f t="shared" si="28"/>
        <v>35259</v>
      </c>
      <c r="AE151" s="14">
        <f t="shared" si="28"/>
        <v>34120.5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</row>
    <row r="152" spans="1:78" ht="12.75">
      <c r="A152" s="3">
        <v>390000</v>
      </c>
      <c r="D152" s="14">
        <f t="shared" si="29"/>
        <v>41673.5</v>
      </c>
      <c r="E152" s="14">
        <f t="shared" si="30"/>
        <v>59520.5</v>
      </c>
      <c r="F152" s="14">
        <f t="shared" si="29"/>
        <v>34036.9</v>
      </c>
      <c r="G152" s="14">
        <f t="shared" si="29"/>
        <v>34228.9</v>
      </c>
      <c r="H152" s="14">
        <f t="shared" si="34"/>
        <v>33758.61</v>
      </c>
      <c r="I152" s="14">
        <f t="shared" si="34"/>
        <v>28693</v>
      </c>
      <c r="J152" s="14">
        <f t="shared" si="29"/>
        <v>33826.75</v>
      </c>
      <c r="K152" s="14">
        <f t="shared" si="29"/>
        <v>39056.25</v>
      </c>
      <c r="L152" s="14">
        <f t="shared" si="29"/>
        <v>51220</v>
      </c>
      <c r="M152" s="14">
        <f t="shared" si="29"/>
        <v>32407.5</v>
      </c>
      <c r="N152" s="14">
        <f t="shared" si="29"/>
        <v>33043</v>
      </c>
      <c r="O152" s="14"/>
      <c r="P152" s="14">
        <f t="shared" si="19"/>
        <v>29022.75</v>
      </c>
      <c r="Q152" s="14">
        <f t="shared" si="19"/>
        <v>42177.5</v>
      </c>
      <c r="R152" s="14">
        <f t="shared" si="26"/>
        <v>34162.5</v>
      </c>
      <c r="S152" s="14">
        <f t="shared" si="26"/>
        <v>40481.25</v>
      </c>
      <c r="T152" s="14">
        <f t="shared" si="26"/>
        <v>30825</v>
      </c>
      <c r="U152" s="14">
        <f t="shared" si="26"/>
        <v>29881.25</v>
      </c>
      <c r="V152" s="14">
        <f t="shared" si="27"/>
        <v>31794.25</v>
      </c>
      <c r="W152" s="14">
        <f t="shared" si="32"/>
        <v>40408.75</v>
      </c>
      <c r="X152" s="14">
        <f t="shared" si="32"/>
        <v>40468.75</v>
      </c>
      <c r="Y152" s="14">
        <f t="shared" si="33"/>
        <v>26102.75</v>
      </c>
      <c r="Z152" s="14">
        <f t="shared" si="32"/>
        <v>37908</v>
      </c>
      <c r="AA152" s="14">
        <f t="shared" si="32"/>
        <v>27753</v>
      </c>
      <c r="AB152" s="14">
        <f t="shared" si="28"/>
        <v>31127.5</v>
      </c>
      <c r="AC152" s="14">
        <f t="shared" si="28"/>
        <v>30922</v>
      </c>
      <c r="AD152" s="14">
        <f t="shared" si="28"/>
        <v>36010</v>
      </c>
      <c r="AE152" s="14">
        <f t="shared" si="28"/>
        <v>34441</v>
      </c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</row>
    <row r="153" spans="1:78" ht="12.75">
      <c r="A153" s="3">
        <v>395000</v>
      </c>
      <c r="D153" s="14">
        <f t="shared" si="29"/>
        <v>42226.5</v>
      </c>
      <c r="E153" s="14">
        <f t="shared" si="30"/>
        <v>60235.5</v>
      </c>
      <c r="F153" s="14">
        <f t="shared" si="29"/>
        <v>34660.75</v>
      </c>
      <c r="G153" s="14">
        <f t="shared" si="29"/>
        <v>34852.75</v>
      </c>
      <c r="H153" s="14">
        <f t="shared" si="34"/>
        <v>34215.055</v>
      </c>
      <c r="I153" s="14">
        <f t="shared" si="34"/>
        <v>29015.75</v>
      </c>
      <c r="J153" s="14">
        <f t="shared" si="29"/>
        <v>34331.25</v>
      </c>
      <c r="K153" s="14">
        <f t="shared" si="29"/>
        <v>39705.75</v>
      </c>
      <c r="L153" s="14">
        <f t="shared" si="29"/>
        <v>51975.5</v>
      </c>
      <c r="M153" s="14">
        <f t="shared" si="29"/>
        <v>32765</v>
      </c>
      <c r="N153" s="14">
        <f t="shared" si="29"/>
        <v>33540</v>
      </c>
      <c r="O153" s="14"/>
      <c r="P153" s="14">
        <f aca="true" t="shared" si="35" ref="P153:Q174">P$24*IF($C$70,1,0)+P$28*IF(ROUNDUP(($A153-(P$14*5/$C$23))/(P$29*5/$C$23),0)&lt;0,0,ROUNDUP(($A153-(P$14*5/$C$23))/(P$29*5/$C$23),0))+P$30*IF(ROUNDUP(($A153-(P$15*5/$C$20))/(P$31*5/$C$20),0)&lt;0,0,ROUNDUP(($A153-(P$15*5/$C$20))/(P$31*5/$C$20),0))*$B$66/100+P$30*IF(ROUNDUP(($A153-(P$15*5/$C$21))/(P$31*5/$C$21),0)&lt;0,0,ROUNDUP(($A153-(P$15*5/$C$21))/(P$31*5/$C$21),0))*$B$66/100+P$30*IF(ROUNDUP(($A153-(P$15*5/$C$22))/(P$31*5/$C$22),0)&lt;0,0,ROUNDUP(($A153-(P$15*5/$C$22))/(P$31*5/$C$22),0))*$B$66/100+P$34*ROUNDDOWN($A153/P$35,0)+P$36*ROUNDDOWN($A153/P$37,0)*3*$B$66/100+P$38*ROUNDDOWN($A153/P$40,0)*$B$66/100+P$38*ROUNDDOWN($A153/P$39,0)*$B$67/100+P$43*ROUNDDOWN($A153/P$44,0)*$B$66/100+P$41*ROUNDDOWN($A153/P$42,0)*$B$67/100+P$47*ROUNDDOWN($A153/P$49,0)*$B$67/100+P$47*ROUNDDOWN($A153/P$48,0)*$B$66/100+P$52*ROUNDDOWN($A153/P$53,0)+P$54*ROUNDDOWN($A153/P$55,0)+P$58*ROUNDDOWN($A153/P$59,0)</f>
        <v>29160.75</v>
      </c>
      <c r="Q153" s="14">
        <f t="shared" si="35"/>
        <v>42445.5</v>
      </c>
      <c r="R153" s="14">
        <f t="shared" si="26"/>
        <v>34441.25</v>
      </c>
      <c r="S153" s="14">
        <f t="shared" si="26"/>
        <v>41053.75</v>
      </c>
      <c r="T153" s="14">
        <f t="shared" si="26"/>
        <v>30825</v>
      </c>
      <c r="U153" s="14">
        <f t="shared" si="26"/>
        <v>30480</v>
      </c>
      <c r="V153" s="14">
        <f t="shared" si="27"/>
        <v>32207</v>
      </c>
      <c r="W153" s="14">
        <f t="shared" si="32"/>
        <v>40917.5</v>
      </c>
      <c r="X153" s="14">
        <f t="shared" si="32"/>
        <v>40977.5</v>
      </c>
      <c r="Y153" s="14">
        <f t="shared" si="33"/>
        <v>26102.75</v>
      </c>
      <c r="Z153" s="14">
        <f t="shared" si="32"/>
        <v>38313</v>
      </c>
      <c r="AA153" s="14">
        <f t="shared" si="32"/>
        <v>28079.25</v>
      </c>
      <c r="AB153" s="14">
        <f t="shared" si="28"/>
        <v>31363.75</v>
      </c>
      <c r="AC153" s="14">
        <f t="shared" si="28"/>
        <v>31255.5</v>
      </c>
      <c r="AD153" s="14">
        <f t="shared" si="28"/>
        <v>36315</v>
      </c>
      <c r="AE153" s="14">
        <f t="shared" si="28"/>
        <v>34885.25</v>
      </c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</row>
    <row r="154" spans="1:78" ht="12.75">
      <c r="A154" s="3">
        <v>400000</v>
      </c>
      <c r="D154" s="14">
        <f t="shared" si="29"/>
        <v>42835.5</v>
      </c>
      <c r="E154" s="14">
        <f t="shared" si="30"/>
        <v>60950.5</v>
      </c>
      <c r="F154" s="14">
        <f t="shared" si="29"/>
        <v>35111.74999999999</v>
      </c>
      <c r="G154" s="14">
        <f t="shared" si="29"/>
        <v>35303.74999999999</v>
      </c>
      <c r="H154" s="14">
        <f t="shared" si="34"/>
        <v>34690.185</v>
      </c>
      <c r="I154" s="14">
        <f t="shared" si="34"/>
        <v>29488</v>
      </c>
      <c r="J154" s="14">
        <f t="shared" si="29"/>
        <v>34883.5</v>
      </c>
      <c r="K154" s="14">
        <f t="shared" si="29"/>
        <v>40182</v>
      </c>
      <c r="L154" s="14">
        <f t="shared" si="29"/>
        <v>52528.5</v>
      </c>
      <c r="M154" s="14">
        <f t="shared" si="29"/>
        <v>33382.5</v>
      </c>
      <c r="N154" s="14">
        <f t="shared" si="29"/>
        <v>34037</v>
      </c>
      <c r="O154" s="14"/>
      <c r="P154" s="14">
        <f t="shared" si="35"/>
        <v>29599.5</v>
      </c>
      <c r="Q154" s="14">
        <f t="shared" si="35"/>
        <v>43233</v>
      </c>
      <c r="R154" s="14">
        <f t="shared" si="26"/>
        <v>35095</v>
      </c>
      <c r="S154" s="14">
        <f t="shared" si="26"/>
        <v>41626.25</v>
      </c>
      <c r="T154" s="14">
        <f t="shared" si="26"/>
        <v>31422.5</v>
      </c>
      <c r="U154" s="14">
        <f t="shared" si="26"/>
        <v>30635</v>
      </c>
      <c r="V154" s="14">
        <f t="shared" si="27"/>
        <v>32529.75</v>
      </c>
      <c r="W154" s="14">
        <f t="shared" si="32"/>
        <v>41348.75</v>
      </c>
      <c r="X154" s="14">
        <f t="shared" si="32"/>
        <v>41408.75</v>
      </c>
      <c r="Y154" s="14">
        <f t="shared" si="33"/>
        <v>26813.5</v>
      </c>
      <c r="Z154" s="14">
        <f t="shared" si="32"/>
        <v>39054</v>
      </c>
      <c r="AA154" s="14">
        <f t="shared" si="32"/>
        <v>28636.5</v>
      </c>
      <c r="AB154" s="14">
        <f t="shared" si="28"/>
        <v>32034</v>
      </c>
      <c r="AC154" s="14">
        <f t="shared" si="28"/>
        <v>31810</v>
      </c>
      <c r="AD154" s="14">
        <f t="shared" si="28"/>
        <v>36761</v>
      </c>
      <c r="AE154" s="14">
        <f t="shared" si="28"/>
        <v>35215.75</v>
      </c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1:78" ht="12.75">
      <c r="A155" s="3">
        <v>405000</v>
      </c>
      <c r="D155" s="14">
        <f t="shared" si="29"/>
        <v>43415.5</v>
      </c>
      <c r="E155" s="14">
        <f t="shared" si="30"/>
        <v>61798.75</v>
      </c>
      <c r="F155" s="14">
        <f t="shared" si="29"/>
        <v>35533.35</v>
      </c>
      <c r="G155" s="14">
        <f t="shared" si="29"/>
        <v>35725.35</v>
      </c>
      <c r="H155" s="14">
        <f t="shared" si="34"/>
        <v>35146.63</v>
      </c>
      <c r="I155" s="14">
        <f t="shared" si="34"/>
        <v>29810.75</v>
      </c>
      <c r="J155" s="14">
        <f t="shared" si="29"/>
        <v>34883.5</v>
      </c>
      <c r="K155" s="14">
        <f t="shared" si="29"/>
        <v>40613.25</v>
      </c>
      <c r="L155" s="14">
        <f t="shared" si="29"/>
        <v>53284</v>
      </c>
      <c r="M155" s="14">
        <f t="shared" si="29"/>
        <v>33987.5</v>
      </c>
      <c r="N155" s="14">
        <f t="shared" si="29"/>
        <v>34534</v>
      </c>
      <c r="O155" s="14"/>
      <c r="P155" s="14">
        <f t="shared" si="35"/>
        <v>30176.25</v>
      </c>
      <c r="Q155" s="14">
        <f t="shared" si="35"/>
        <v>43501</v>
      </c>
      <c r="R155" s="14">
        <f t="shared" si="26"/>
        <v>35453.75</v>
      </c>
      <c r="S155" s="14">
        <f t="shared" si="26"/>
        <v>41862.5</v>
      </c>
      <c r="T155" s="14">
        <f t="shared" si="26"/>
        <v>31865</v>
      </c>
      <c r="U155" s="14">
        <f t="shared" si="26"/>
        <v>31233.75</v>
      </c>
      <c r="V155" s="14">
        <f t="shared" si="27"/>
        <v>32972.5</v>
      </c>
      <c r="W155" s="14">
        <f t="shared" si="32"/>
        <v>41890</v>
      </c>
      <c r="X155" s="14">
        <f t="shared" si="32"/>
        <v>41950</v>
      </c>
      <c r="Y155" s="14">
        <f t="shared" si="33"/>
        <v>26839.5</v>
      </c>
      <c r="Z155" s="14">
        <f t="shared" si="32"/>
        <v>39114</v>
      </c>
      <c r="AA155" s="14">
        <f t="shared" si="32"/>
        <v>28681.5</v>
      </c>
      <c r="AB155" s="14">
        <f t="shared" si="28"/>
        <v>32364.25</v>
      </c>
      <c r="AC155" s="14">
        <f t="shared" si="28"/>
        <v>32143.5</v>
      </c>
      <c r="AD155" s="14">
        <f t="shared" si="28"/>
        <v>37066</v>
      </c>
      <c r="AE155" s="14">
        <f t="shared" si="28"/>
        <v>35861.25</v>
      </c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</row>
    <row r="156" spans="1:78" ht="12.75">
      <c r="A156" s="3">
        <v>410000</v>
      </c>
      <c r="D156" s="14">
        <f t="shared" si="29"/>
        <v>43968.5</v>
      </c>
      <c r="E156" s="14">
        <f t="shared" si="30"/>
        <v>62513.75</v>
      </c>
      <c r="F156" s="14">
        <f t="shared" si="29"/>
        <v>36157.200000000004</v>
      </c>
      <c r="G156" s="14">
        <f t="shared" si="29"/>
        <v>36349.200000000004</v>
      </c>
      <c r="H156" s="14">
        <f t="shared" si="34"/>
        <v>35408.26</v>
      </c>
      <c r="I156" s="14">
        <f t="shared" si="34"/>
        <v>30069.5</v>
      </c>
      <c r="J156" s="14">
        <f t="shared" si="29"/>
        <v>35435.75</v>
      </c>
      <c r="K156" s="14">
        <f t="shared" si="29"/>
        <v>41044.5</v>
      </c>
      <c r="L156" s="14">
        <f t="shared" si="29"/>
        <v>53837</v>
      </c>
      <c r="M156" s="14">
        <f t="shared" si="29"/>
        <v>34345</v>
      </c>
      <c r="N156" s="14">
        <f t="shared" si="29"/>
        <v>35031</v>
      </c>
      <c r="O156" s="14"/>
      <c r="P156" s="14">
        <f t="shared" si="35"/>
        <v>30314.25</v>
      </c>
      <c r="Q156" s="14">
        <f t="shared" si="35"/>
        <v>44288.5</v>
      </c>
      <c r="R156" s="14">
        <f t="shared" si="26"/>
        <v>35812.5</v>
      </c>
      <c r="S156" s="14">
        <f t="shared" si="26"/>
        <v>42435</v>
      </c>
      <c r="T156" s="14">
        <f t="shared" si="26"/>
        <v>31865</v>
      </c>
      <c r="U156" s="14">
        <f t="shared" si="26"/>
        <v>31233.75</v>
      </c>
      <c r="V156" s="14">
        <f t="shared" si="27"/>
        <v>33295.25</v>
      </c>
      <c r="W156" s="14">
        <f t="shared" si="32"/>
        <v>42301.25</v>
      </c>
      <c r="X156" s="14">
        <f t="shared" si="32"/>
        <v>42361.25</v>
      </c>
      <c r="Y156" s="14">
        <f t="shared" si="33"/>
        <v>26865.5</v>
      </c>
      <c r="Z156" s="14">
        <f t="shared" si="32"/>
        <v>39519</v>
      </c>
      <c r="AA156" s="14">
        <f t="shared" si="32"/>
        <v>29007.75</v>
      </c>
      <c r="AB156" s="14">
        <f t="shared" si="28"/>
        <v>32711.5</v>
      </c>
      <c r="AC156" s="14">
        <f t="shared" si="28"/>
        <v>32494</v>
      </c>
      <c r="AD156" s="14">
        <f t="shared" si="28"/>
        <v>37817</v>
      </c>
      <c r="AE156" s="14">
        <f t="shared" si="28"/>
        <v>36181.75</v>
      </c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</row>
    <row r="157" spans="1:78" ht="12.75">
      <c r="A157" s="3">
        <v>415000</v>
      </c>
      <c r="D157" s="14">
        <f t="shared" si="29"/>
        <v>44445.5</v>
      </c>
      <c r="E157" s="14">
        <f t="shared" si="30"/>
        <v>63228.75</v>
      </c>
      <c r="F157" s="14">
        <f t="shared" si="29"/>
        <v>36475.6</v>
      </c>
      <c r="G157" s="14">
        <f t="shared" si="29"/>
        <v>36667.6</v>
      </c>
      <c r="H157" s="14">
        <f t="shared" si="34"/>
        <v>35864.705</v>
      </c>
      <c r="I157" s="14">
        <f t="shared" si="34"/>
        <v>30392.25</v>
      </c>
      <c r="J157" s="14">
        <f t="shared" si="29"/>
        <v>35940.25</v>
      </c>
      <c r="K157" s="14">
        <f t="shared" si="29"/>
        <v>41694</v>
      </c>
      <c r="L157" s="14">
        <f t="shared" si="29"/>
        <v>54592.5</v>
      </c>
      <c r="M157" s="14">
        <f t="shared" si="29"/>
        <v>34702.5</v>
      </c>
      <c r="N157" s="14">
        <f t="shared" si="29"/>
        <v>35528</v>
      </c>
      <c r="O157" s="14"/>
      <c r="P157" s="14">
        <f t="shared" si="35"/>
        <v>30753</v>
      </c>
      <c r="Q157" s="14">
        <f t="shared" si="35"/>
        <v>44556.5</v>
      </c>
      <c r="R157" s="14">
        <f t="shared" si="26"/>
        <v>36312.5</v>
      </c>
      <c r="S157" s="14">
        <f t="shared" si="26"/>
        <v>43007.5</v>
      </c>
      <c r="T157" s="14">
        <f t="shared" si="26"/>
        <v>32307.5</v>
      </c>
      <c r="U157" s="14">
        <f t="shared" si="26"/>
        <v>31832.5</v>
      </c>
      <c r="V157" s="14">
        <f t="shared" si="27"/>
        <v>33618</v>
      </c>
      <c r="W157" s="14">
        <f t="shared" si="32"/>
        <v>42712.5</v>
      </c>
      <c r="X157" s="14">
        <f t="shared" si="32"/>
        <v>42772.5</v>
      </c>
      <c r="Y157" s="14">
        <f t="shared" si="33"/>
        <v>27576.25</v>
      </c>
      <c r="Z157" s="14">
        <f t="shared" si="32"/>
        <v>39984</v>
      </c>
      <c r="AA157" s="14">
        <f t="shared" si="32"/>
        <v>29289</v>
      </c>
      <c r="AB157" s="14">
        <f t="shared" si="28"/>
        <v>33123</v>
      </c>
      <c r="AC157" s="14">
        <f t="shared" si="28"/>
        <v>32891.75</v>
      </c>
      <c r="AD157" s="14">
        <f t="shared" si="28"/>
        <v>38122</v>
      </c>
      <c r="AE157" s="14">
        <f t="shared" si="28"/>
        <v>36502.25</v>
      </c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</row>
    <row r="158" spans="1:78" ht="12.75">
      <c r="A158" s="3">
        <v>420000</v>
      </c>
      <c r="D158" s="14">
        <f t="shared" si="29"/>
        <v>45237</v>
      </c>
      <c r="E158" s="14">
        <f t="shared" si="30"/>
        <v>64077</v>
      </c>
      <c r="F158" s="14">
        <f t="shared" si="29"/>
        <v>36793.99999999999</v>
      </c>
      <c r="G158" s="14">
        <f t="shared" si="29"/>
        <v>36985.99999999999</v>
      </c>
      <c r="H158" s="14">
        <f t="shared" si="34"/>
        <v>36479.835</v>
      </c>
      <c r="I158" s="14">
        <f t="shared" si="34"/>
        <v>31004.5</v>
      </c>
      <c r="J158" s="14">
        <f t="shared" si="29"/>
        <v>36920.5</v>
      </c>
      <c r="K158" s="14">
        <f t="shared" si="29"/>
        <v>42170.25</v>
      </c>
      <c r="L158" s="14">
        <f t="shared" si="29"/>
        <v>55145.5</v>
      </c>
      <c r="M158" s="14">
        <f t="shared" si="29"/>
        <v>34950</v>
      </c>
      <c r="N158" s="14">
        <f t="shared" si="29"/>
        <v>35528</v>
      </c>
      <c r="O158" s="14"/>
      <c r="P158" s="14">
        <f t="shared" si="35"/>
        <v>30891</v>
      </c>
      <c r="Q158" s="14">
        <f t="shared" si="35"/>
        <v>45344</v>
      </c>
      <c r="R158" s="14">
        <f t="shared" si="26"/>
        <v>36671.25</v>
      </c>
      <c r="S158" s="14">
        <f t="shared" si="26"/>
        <v>43503.75</v>
      </c>
      <c r="T158" s="14">
        <f t="shared" si="26"/>
        <v>33085</v>
      </c>
      <c r="U158" s="14">
        <f t="shared" si="26"/>
        <v>32167.5</v>
      </c>
      <c r="V158" s="14">
        <f t="shared" si="27"/>
        <v>34030.75</v>
      </c>
      <c r="W158" s="14">
        <f t="shared" si="32"/>
        <v>43221.25</v>
      </c>
      <c r="X158" s="14">
        <f t="shared" si="32"/>
        <v>43281.25</v>
      </c>
      <c r="Y158" s="14">
        <f t="shared" si="33"/>
        <v>27602.25</v>
      </c>
      <c r="Z158" s="14">
        <f t="shared" si="32"/>
        <v>40764</v>
      </c>
      <c r="AA158" s="14">
        <f t="shared" si="32"/>
        <v>29990.25</v>
      </c>
      <c r="AB158" s="14">
        <f t="shared" si="28"/>
        <v>33470.25</v>
      </c>
      <c r="AC158" s="14">
        <f t="shared" si="28"/>
        <v>33242.25</v>
      </c>
      <c r="AD158" s="14">
        <f t="shared" si="28"/>
        <v>38615</v>
      </c>
      <c r="AE158" s="14">
        <f t="shared" si="28"/>
        <v>36946.5</v>
      </c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</row>
    <row r="159" spans="1:78" ht="12.75">
      <c r="A159" s="3">
        <v>425000</v>
      </c>
      <c r="D159" s="14">
        <f t="shared" si="29"/>
        <v>45475.5</v>
      </c>
      <c r="E159" s="14">
        <f t="shared" si="30"/>
        <v>64792</v>
      </c>
      <c r="F159" s="14">
        <f t="shared" si="29"/>
        <v>37417.85</v>
      </c>
      <c r="G159" s="14">
        <f t="shared" si="29"/>
        <v>37609.85</v>
      </c>
      <c r="H159" s="14">
        <f t="shared" si="34"/>
        <v>36936.28</v>
      </c>
      <c r="I159" s="14">
        <f t="shared" si="34"/>
        <v>31327.25</v>
      </c>
      <c r="J159" s="14">
        <f t="shared" si="29"/>
        <v>36920.5</v>
      </c>
      <c r="K159" s="14">
        <f t="shared" si="29"/>
        <v>42601.5</v>
      </c>
      <c r="L159" s="14">
        <f t="shared" si="29"/>
        <v>55901</v>
      </c>
      <c r="M159" s="14">
        <f t="shared" si="29"/>
        <v>35555</v>
      </c>
      <c r="N159" s="14">
        <f t="shared" si="29"/>
        <v>36025</v>
      </c>
      <c r="O159" s="14"/>
      <c r="P159" s="14">
        <f t="shared" si="35"/>
        <v>31329.75</v>
      </c>
      <c r="Q159" s="14">
        <f t="shared" si="35"/>
        <v>45612</v>
      </c>
      <c r="R159" s="14">
        <f t="shared" si="26"/>
        <v>37251.25</v>
      </c>
      <c r="S159" s="14">
        <f t="shared" si="26"/>
        <v>44076.25</v>
      </c>
      <c r="T159" s="14">
        <f t="shared" si="26"/>
        <v>33527.5</v>
      </c>
      <c r="U159" s="14">
        <f t="shared" si="26"/>
        <v>32766.25</v>
      </c>
      <c r="V159" s="14">
        <f t="shared" si="27"/>
        <v>34676.25</v>
      </c>
      <c r="W159" s="14">
        <f t="shared" si="32"/>
        <v>44063.75</v>
      </c>
      <c r="X159" s="14">
        <f t="shared" si="32"/>
        <v>44123.75</v>
      </c>
      <c r="Y159" s="14">
        <f t="shared" si="33"/>
        <v>28287</v>
      </c>
      <c r="Z159" s="14">
        <f t="shared" si="32"/>
        <v>41299</v>
      </c>
      <c r="AA159" s="14">
        <f t="shared" si="32"/>
        <v>30060.25</v>
      </c>
      <c r="AB159" s="14">
        <f t="shared" si="28"/>
        <v>33975.75</v>
      </c>
      <c r="AC159" s="14">
        <f t="shared" si="28"/>
        <v>33735</v>
      </c>
      <c r="AD159" s="14">
        <f t="shared" si="28"/>
        <v>38920</v>
      </c>
      <c r="AE159" s="14">
        <f t="shared" si="28"/>
        <v>37597.5</v>
      </c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</row>
    <row r="160" spans="1:78" ht="12.75">
      <c r="A160" s="3">
        <v>430000</v>
      </c>
      <c r="D160" s="14">
        <f t="shared" si="29"/>
        <v>45952.5</v>
      </c>
      <c r="E160" s="14">
        <f t="shared" si="30"/>
        <v>65507</v>
      </c>
      <c r="F160" s="14">
        <f t="shared" si="29"/>
        <v>37736.25</v>
      </c>
      <c r="G160" s="14">
        <f t="shared" si="29"/>
        <v>37928.25</v>
      </c>
      <c r="H160" s="14">
        <f t="shared" si="34"/>
        <v>37261.91</v>
      </c>
      <c r="I160" s="14">
        <f t="shared" si="34"/>
        <v>31650</v>
      </c>
      <c r="J160" s="14">
        <f t="shared" si="29"/>
        <v>37472.75</v>
      </c>
      <c r="K160" s="14">
        <f t="shared" si="29"/>
        <v>43032.75</v>
      </c>
      <c r="L160" s="14">
        <f t="shared" si="29"/>
        <v>56454</v>
      </c>
      <c r="M160" s="14">
        <f t="shared" si="29"/>
        <v>35912.5</v>
      </c>
      <c r="N160" s="14">
        <f t="shared" si="29"/>
        <v>36522</v>
      </c>
      <c r="O160" s="14"/>
      <c r="P160" s="14">
        <f t="shared" si="35"/>
        <v>31906.5</v>
      </c>
      <c r="Q160" s="14">
        <f t="shared" si="35"/>
        <v>46399.5</v>
      </c>
      <c r="R160" s="14">
        <f t="shared" si="26"/>
        <v>37530</v>
      </c>
      <c r="S160" s="14">
        <f t="shared" si="26"/>
        <v>44648.75</v>
      </c>
      <c r="T160" s="14">
        <f t="shared" si="26"/>
        <v>33527.5</v>
      </c>
      <c r="U160" s="14">
        <f t="shared" si="26"/>
        <v>32766.25</v>
      </c>
      <c r="V160" s="14">
        <f t="shared" si="27"/>
        <v>35089</v>
      </c>
      <c r="W160" s="14">
        <f t="shared" si="32"/>
        <v>44572.5</v>
      </c>
      <c r="X160" s="14">
        <f t="shared" si="32"/>
        <v>44632.5</v>
      </c>
      <c r="Y160" s="14">
        <f t="shared" si="33"/>
        <v>28313</v>
      </c>
      <c r="Z160" s="14">
        <f t="shared" si="32"/>
        <v>41764</v>
      </c>
      <c r="AA160" s="14">
        <f t="shared" si="32"/>
        <v>30386.5</v>
      </c>
      <c r="AB160" s="14">
        <f t="shared" si="28"/>
        <v>34212</v>
      </c>
      <c r="AC160" s="14">
        <f t="shared" si="28"/>
        <v>34068.5</v>
      </c>
      <c r="AD160" s="14">
        <f t="shared" si="28"/>
        <v>39530</v>
      </c>
      <c r="AE160" s="14">
        <f t="shared" si="28"/>
        <v>38041.75</v>
      </c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</row>
    <row r="161" spans="1:78" ht="12.75">
      <c r="A161" s="3">
        <v>435000</v>
      </c>
      <c r="D161" s="14">
        <f t="shared" si="29"/>
        <v>46744</v>
      </c>
      <c r="E161" s="14">
        <f t="shared" si="30"/>
        <v>66355.25</v>
      </c>
      <c r="F161" s="14">
        <f t="shared" si="29"/>
        <v>38054.65</v>
      </c>
      <c r="G161" s="14">
        <f t="shared" si="29"/>
        <v>38246.65</v>
      </c>
      <c r="H161" s="14">
        <f t="shared" si="34"/>
        <v>37718.355</v>
      </c>
      <c r="I161" s="14">
        <f t="shared" si="34"/>
        <v>31972.75</v>
      </c>
      <c r="J161" s="14">
        <f t="shared" si="29"/>
        <v>37472.75</v>
      </c>
      <c r="K161" s="14">
        <f t="shared" si="29"/>
        <v>43682.25</v>
      </c>
      <c r="L161" s="14">
        <f t="shared" si="29"/>
        <v>57209.5</v>
      </c>
      <c r="M161" s="14">
        <f t="shared" si="29"/>
        <v>36270</v>
      </c>
      <c r="N161" s="14">
        <f t="shared" si="29"/>
        <v>37019</v>
      </c>
      <c r="O161" s="14"/>
      <c r="P161" s="14">
        <f t="shared" si="35"/>
        <v>31906.5</v>
      </c>
      <c r="Q161" s="14">
        <f t="shared" si="35"/>
        <v>46667.5</v>
      </c>
      <c r="R161" s="14">
        <f t="shared" si="26"/>
        <v>37888.75</v>
      </c>
      <c r="S161" s="14">
        <f t="shared" si="26"/>
        <v>44885</v>
      </c>
      <c r="T161" s="14">
        <f t="shared" si="26"/>
        <v>33970</v>
      </c>
      <c r="U161" s="14">
        <f t="shared" si="26"/>
        <v>33365</v>
      </c>
      <c r="V161" s="14">
        <f t="shared" si="27"/>
        <v>35411.75</v>
      </c>
      <c r="W161" s="14">
        <f t="shared" si="32"/>
        <v>44983.75</v>
      </c>
      <c r="X161" s="14">
        <f t="shared" si="32"/>
        <v>45043.75</v>
      </c>
      <c r="Y161" s="14">
        <f t="shared" si="33"/>
        <v>28339</v>
      </c>
      <c r="Z161" s="14">
        <f t="shared" si="32"/>
        <v>41764</v>
      </c>
      <c r="AA161" s="14">
        <f t="shared" si="32"/>
        <v>30667.75</v>
      </c>
      <c r="AB161" s="14">
        <f t="shared" si="28"/>
        <v>34559.25</v>
      </c>
      <c r="AC161" s="14">
        <f t="shared" si="28"/>
        <v>34324</v>
      </c>
      <c r="AD161" s="14">
        <f t="shared" si="28"/>
        <v>39976</v>
      </c>
      <c r="AE161" s="14">
        <f t="shared" si="28"/>
        <v>38362.25</v>
      </c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</row>
    <row r="162" spans="1:78" ht="12.75">
      <c r="A162" s="3">
        <v>440000</v>
      </c>
      <c r="D162" s="14">
        <f t="shared" si="29"/>
        <v>46982.5</v>
      </c>
      <c r="E162" s="14">
        <f t="shared" si="30"/>
        <v>67070.25</v>
      </c>
      <c r="F162" s="14">
        <f t="shared" si="29"/>
        <v>38373.049999999996</v>
      </c>
      <c r="G162" s="14">
        <f t="shared" si="29"/>
        <v>38565.049999999996</v>
      </c>
      <c r="H162" s="14">
        <f t="shared" si="34"/>
        <v>38129.485</v>
      </c>
      <c r="I162" s="14">
        <f t="shared" si="34"/>
        <v>32381</v>
      </c>
      <c r="J162" s="14">
        <f t="shared" si="29"/>
        <v>38529.5</v>
      </c>
      <c r="K162" s="14">
        <f t="shared" si="29"/>
        <v>44158.5</v>
      </c>
      <c r="L162" s="14">
        <f t="shared" si="29"/>
        <v>57762.5</v>
      </c>
      <c r="M162" s="14">
        <f t="shared" si="29"/>
        <v>36627.5</v>
      </c>
      <c r="N162" s="14">
        <f t="shared" si="29"/>
        <v>37516</v>
      </c>
      <c r="O162" s="14"/>
      <c r="P162" s="14">
        <f t="shared" si="35"/>
        <v>32483.25</v>
      </c>
      <c r="Q162" s="14">
        <f t="shared" si="35"/>
        <v>47455</v>
      </c>
      <c r="R162" s="14">
        <f t="shared" si="26"/>
        <v>38468.75</v>
      </c>
      <c r="S162" s="14">
        <f t="shared" si="26"/>
        <v>45457.5</v>
      </c>
      <c r="T162" s="14">
        <f t="shared" si="26"/>
        <v>34412.5</v>
      </c>
      <c r="U162" s="14">
        <f t="shared" si="26"/>
        <v>33365</v>
      </c>
      <c r="V162" s="14">
        <f t="shared" si="27"/>
        <v>35824.5</v>
      </c>
      <c r="W162" s="14">
        <f t="shared" si="32"/>
        <v>45492.5</v>
      </c>
      <c r="X162" s="14">
        <f t="shared" si="32"/>
        <v>45552.5</v>
      </c>
      <c r="Y162" s="14">
        <f t="shared" si="33"/>
        <v>29049.75</v>
      </c>
      <c r="Z162" s="14">
        <f t="shared" si="32"/>
        <v>42229</v>
      </c>
      <c r="AA162" s="14">
        <f t="shared" si="32"/>
        <v>30994</v>
      </c>
      <c r="AB162" s="14">
        <f t="shared" si="28"/>
        <v>35064.75</v>
      </c>
      <c r="AC162" s="14">
        <f t="shared" si="28"/>
        <v>34816.75</v>
      </c>
      <c r="AD162" s="14">
        <f t="shared" si="28"/>
        <v>40281</v>
      </c>
      <c r="AE162" s="14">
        <f t="shared" si="28"/>
        <v>38806.5</v>
      </c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</row>
    <row r="163" spans="1:78" ht="12.75">
      <c r="A163" s="3">
        <v>445000</v>
      </c>
      <c r="D163" s="14">
        <f t="shared" si="29"/>
        <v>47459.5</v>
      </c>
      <c r="E163" s="14">
        <f t="shared" si="30"/>
        <v>67785.25</v>
      </c>
      <c r="F163" s="14">
        <f t="shared" si="29"/>
        <v>38996.899999999994</v>
      </c>
      <c r="G163" s="14">
        <f t="shared" si="29"/>
        <v>39188.899999999994</v>
      </c>
      <c r="H163" s="14">
        <f t="shared" si="34"/>
        <v>38585.93</v>
      </c>
      <c r="I163" s="14">
        <f t="shared" si="34"/>
        <v>32703.75</v>
      </c>
      <c r="J163" s="14">
        <f t="shared" si="29"/>
        <v>38529.5</v>
      </c>
      <c r="K163" s="14">
        <f t="shared" si="29"/>
        <v>44589.75</v>
      </c>
      <c r="L163" s="14">
        <f t="shared" si="29"/>
        <v>58518</v>
      </c>
      <c r="M163" s="14">
        <f t="shared" si="29"/>
        <v>37232.5</v>
      </c>
      <c r="N163" s="14">
        <f t="shared" si="29"/>
        <v>38013</v>
      </c>
      <c r="O163" s="14"/>
      <c r="P163" s="14">
        <f t="shared" si="35"/>
        <v>32922</v>
      </c>
      <c r="Q163" s="14">
        <f t="shared" si="35"/>
        <v>47455</v>
      </c>
      <c r="R163" s="14">
        <f t="shared" si="26"/>
        <v>38827.5</v>
      </c>
      <c r="S163" s="14">
        <f t="shared" si="26"/>
        <v>46030</v>
      </c>
      <c r="T163" s="14">
        <f t="shared" si="26"/>
        <v>34412.5</v>
      </c>
      <c r="U163" s="14">
        <f t="shared" si="26"/>
        <v>33963.75</v>
      </c>
      <c r="V163" s="14">
        <f t="shared" si="27"/>
        <v>36147.25</v>
      </c>
      <c r="W163" s="14">
        <f t="shared" si="32"/>
        <v>45903.75</v>
      </c>
      <c r="X163" s="14">
        <f t="shared" si="32"/>
        <v>45963.75</v>
      </c>
      <c r="Y163" s="14">
        <f t="shared" si="33"/>
        <v>29075.75</v>
      </c>
      <c r="Z163" s="14">
        <f t="shared" si="32"/>
        <v>42694</v>
      </c>
      <c r="AA163" s="14">
        <f t="shared" si="32"/>
        <v>30994</v>
      </c>
      <c r="AB163" s="14">
        <f t="shared" si="28"/>
        <v>35412</v>
      </c>
      <c r="AC163" s="14">
        <f t="shared" si="28"/>
        <v>35167.25</v>
      </c>
      <c r="AD163" s="14">
        <f t="shared" si="28"/>
        <v>40727</v>
      </c>
      <c r="AE163" s="14">
        <f t="shared" si="28"/>
        <v>39127</v>
      </c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</row>
    <row r="164" spans="1:78" ht="12.75">
      <c r="A164" s="3">
        <v>450000</v>
      </c>
      <c r="D164" s="14">
        <f t="shared" si="29"/>
        <v>48486</v>
      </c>
      <c r="E164" s="14">
        <f t="shared" si="30"/>
        <v>68633.5</v>
      </c>
      <c r="F164" s="14">
        <f t="shared" si="29"/>
        <v>39551.1</v>
      </c>
      <c r="G164" s="14">
        <f t="shared" si="29"/>
        <v>39743.1</v>
      </c>
      <c r="H164" s="14">
        <f t="shared" si="34"/>
        <v>38911.56</v>
      </c>
      <c r="I164" s="14">
        <f t="shared" si="34"/>
        <v>33026.5</v>
      </c>
      <c r="J164" s="14">
        <f t="shared" si="29"/>
        <v>39081.75</v>
      </c>
      <c r="K164" s="14">
        <f t="shared" si="29"/>
        <v>45021</v>
      </c>
      <c r="L164" s="14">
        <f t="shared" si="29"/>
        <v>59071</v>
      </c>
      <c r="M164" s="14">
        <f t="shared" si="29"/>
        <v>37480</v>
      </c>
      <c r="N164" s="14">
        <f t="shared" si="29"/>
        <v>38013</v>
      </c>
      <c r="O164" s="14"/>
      <c r="P164" s="14">
        <f t="shared" si="35"/>
        <v>33060</v>
      </c>
      <c r="Q164" s="14">
        <f t="shared" si="35"/>
        <v>48510.5</v>
      </c>
      <c r="R164" s="14">
        <f t="shared" si="26"/>
        <v>39401.25</v>
      </c>
      <c r="S164" s="14">
        <f t="shared" si="26"/>
        <v>46526.25</v>
      </c>
      <c r="T164" s="14">
        <f t="shared" si="26"/>
        <v>34855</v>
      </c>
      <c r="U164" s="14">
        <f t="shared" si="26"/>
        <v>33963.75</v>
      </c>
      <c r="V164" s="14">
        <f t="shared" si="27"/>
        <v>36590</v>
      </c>
      <c r="W164" s="14">
        <f t="shared" si="32"/>
        <v>46465</v>
      </c>
      <c r="X164" s="14">
        <f t="shared" si="32"/>
        <v>46525</v>
      </c>
      <c r="Y164" s="14">
        <f t="shared" si="33"/>
        <v>29786.5</v>
      </c>
      <c r="Z164" s="14">
        <f t="shared" si="32"/>
        <v>43544</v>
      </c>
      <c r="AA164" s="14">
        <f t="shared" si="32"/>
        <v>31765.25</v>
      </c>
      <c r="AB164" s="14">
        <f t="shared" si="28"/>
        <v>35971.25</v>
      </c>
      <c r="AC164" s="14">
        <f t="shared" si="28"/>
        <v>35704.75</v>
      </c>
      <c r="AD164" s="14">
        <f t="shared" si="28"/>
        <v>41337</v>
      </c>
      <c r="AE164" s="14">
        <f t="shared" si="28"/>
        <v>39782.5</v>
      </c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</row>
    <row r="165" spans="1:78" ht="12.75">
      <c r="A165" s="3">
        <v>455000</v>
      </c>
      <c r="D165" s="14">
        <f t="shared" si="29"/>
        <v>48724.5</v>
      </c>
      <c r="E165" s="14">
        <f t="shared" si="30"/>
        <v>69348.5</v>
      </c>
      <c r="F165" s="14">
        <f t="shared" si="29"/>
        <v>39869.5</v>
      </c>
      <c r="G165" s="14">
        <f t="shared" si="29"/>
        <v>40061.5</v>
      </c>
      <c r="H165" s="14">
        <f t="shared" si="34"/>
        <v>39368.005</v>
      </c>
      <c r="I165" s="14">
        <f t="shared" si="34"/>
        <v>33349.25</v>
      </c>
      <c r="J165" s="14">
        <f t="shared" si="29"/>
        <v>39081.75</v>
      </c>
      <c r="K165" s="14">
        <f t="shared" si="29"/>
        <v>45670.5</v>
      </c>
      <c r="L165" s="14">
        <f t="shared" si="29"/>
        <v>59826.5</v>
      </c>
      <c r="M165" s="14">
        <f t="shared" si="29"/>
        <v>37837.5</v>
      </c>
      <c r="N165" s="14">
        <f t="shared" si="29"/>
        <v>38510</v>
      </c>
      <c r="O165" s="14"/>
      <c r="P165" s="14">
        <f t="shared" si="35"/>
        <v>33636.75</v>
      </c>
      <c r="Q165" s="14">
        <f t="shared" si="35"/>
        <v>48510.5</v>
      </c>
      <c r="R165" s="14">
        <f t="shared" si="26"/>
        <v>39760</v>
      </c>
      <c r="S165" s="14">
        <f t="shared" si="26"/>
        <v>47098.75</v>
      </c>
      <c r="T165" s="14">
        <f t="shared" si="26"/>
        <v>35632.5</v>
      </c>
      <c r="U165" s="14">
        <f t="shared" si="26"/>
        <v>34897.5</v>
      </c>
      <c r="V165" s="14">
        <f t="shared" si="27"/>
        <v>36912.75</v>
      </c>
      <c r="W165" s="14">
        <f t="shared" si="32"/>
        <v>46876.25</v>
      </c>
      <c r="X165" s="14">
        <f t="shared" si="32"/>
        <v>46936.25</v>
      </c>
      <c r="Y165" s="14">
        <f t="shared" si="33"/>
        <v>29786.5</v>
      </c>
      <c r="Z165" s="14">
        <f t="shared" si="32"/>
        <v>44009</v>
      </c>
      <c r="AA165" s="14">
        <f t="shared" si="32"/>
        <v>32091.5</v>
      </c>
      <c r="AB165" s="14">
        <f t="shared" si="28"/>
        <v>36301.5</v>
      </c>
      <c r="AC165" s="14">
        <f t="shared" si="28"/>
        <v>36038.25</v>
      </c>
      <c r="AD165" s="14">
        <f t="shared" si="28"/>
        <v>41783</v>
      </c>
      <c r="AE165" s="14">
        <f t="shared" si="28"/>
        <v>40103</v>
      </c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</row>
    <row r="166" spans="1:78" ht="12.75">
      <c r="A166" s="3">
        <v>460000</v>
      </c>
      <c r="D166" s="14">
        <f t="shared" si="29"/>
        <v>49201.5</v>
      </c>
      <c r="E166" s="14">
        <f t="shared" si="30"/>
        <v>70063.5</v>
      </c>
      <c r="F166" s="14">
        <f t="shared" si="29"/>
        <v>40493.350000000006</v>
      </c>
      <c r="G166" s="14">
        <f t="shared" si="29"/>
        <v>40685.350000000006</v>
      </c>
      <c r="H166" s="14">
        <f t="shared" si="34"/>
        <v>39843.135</v>
      </c>
      <c r="I166" s="14">
        <f t="shared" si="34"/>
        <v>33821.5</v>
      </c>
      <c r="J166" s="14">
        <f t="shared" si="29"/>
        <v>40138.5</v>
      </c>
      <c r="K166" s="14">
        <f t="shared" si="29"/>
        <v>46146.75</v>
      </c>
      <c r="L166" s="14">
        <f t="shared" si="29"/>
        <v>60379.5</v>
      </c>
      <c r="M166" s="14">
        <f t="shared" si="29"/>
        <v>38195</v>
      </c>
      <c r="N166" s="14">
        <f t="shared" si="29"/>
        <v>39007</v>
      </c>
      <c r="O166" s="14"/>
      <c r="P166" s="14">
        <f t="shared" si="35"/>
        <v>33636.75</v>
      </c>
      <c r="Q166" s="14">
        <f t="shared" si="35"/>
        <v>49566</v>
      </c>
      <c r="R166" s="14">
        <f t="shared" si="26"/>
        <v>40118.75</v>
      </c>
      <c r="S166" s="14">
        <f t="shared" si="26"/>
        <v>47671.25</v>
      </c>
      <c r="T166" s="14">
        <f t="shared" si="26"/>
        <v>36075</v>
      </c>
      <c r="U166" s="14">
        <f t="shared" si="26"/>
        <v>34897.5</v>
      </c>
      <c r="V166" s="14">
        <f t="shared" si="27"/>
        <v>37235.5</v>
      </c>
      <c r="W166" s="14">
        <f t="shared" si="32"/>
        <v>47287.5</v>
      </c>
      <c r="X166" s="14">
        <f t="shared" si="32"/>
        <v>47347.5</v>
      </c>
      <c r="Y166" s="14">
        <f t="shared" si="33"/>
        <v>30497.25</v>
      </c>
      <c r="Z166" s="14">
        <f t="shared" si="32"/>
        <v>44414</v>
      </c>
      <c r="AA166" s="14">
        <f t="shared" si="32"/>
        <v>32372.75</v>
      </c>
      <c r="AB166" s="14">
        <f t="shared" si="28"/>
        <v>36648.75</v>
      </c>
      <c r="AC166" s="14">
        <f t="shared" si="28"/>
        <v>36388.75</v>
      </c>
      <c r="AD166" s="14">
        <f t="shared" si="28"/>
        <v>42088</v>
      </c>
      <c r="AE166" s="14">
        <f t="shared" si="28"/>
        <v>40423.5</v>
      </c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</row>
    <row r="167" spans="1:78" ht="12.75">
      <c r="A167" s="3">
        <v>465000</v>
      </c>
      <c r="D167" s="14">
        <f t="shared" si="29"/>
        <v>49993</v>
      </c>
      <c r="E167" s="14">
        <f t="shared" si="30"/>
        <v>70911.75</v>
      </c>
      <c r="F167" s="14">
        <f t="shared" si="29"/>
        <v>40811.75</v>
      </c>
      <c r="G167" s="14">
        <f t="shared" si="29"/>
        <v>41003.75</v>
      </c>
      <c r="H167" s="14">
        <f t="shared" si="34"/>
        <v>40299.58</v>
      </c>
      <c r="I167" s="14">
        <f t="shared" si="34"/>
        <v>34144.25</v>
      </c>
      <c r="J167" s="14">
        <f t="shared" si="29"/>
        <v>40138.5</v>
      </c>
      <c r="K167" s="14">
        <f t="shared" si="29"/>
        <v>46578</v>
      </c>
      <c r="L167" s="14">
        <f t="shared" si="29"/>
        <v>61135</v>
      </c>
      <c r="M167" s="14">
        <f t="shared" si="29"/>
        <v>38800</v>
      </c>
      <c r="N167" s="14">
        <f t="shared" si="29"/>
        <v>39504</v>
      </c>
      <c r="O167" s="14"/>
      <c r="P167" s="14">
        <f t="shared" si="35"/>
        <v>34213.5</v>
      </c>
      <c r="Q167" s="14">
        <f t="shared" si="35"/>
        <v>49566</v>
      </c>
      <c r="R167" s="14">
        <f t="shared" si="26"/>
        <v>40618.75</v>
      </c>
      <c r="S167" s="14">
        <f t="shared" si="26"/>
        <v>47907.5</v>
      </c>
      <c r="T167" s="14">
        <f t="shared" si="26"/>
        <v>36075</v>
      </c>
      <c r="U167" s="14">
        <f t="shared" si="26"/>
        <v>35496.25</v>
      </c>
      <c r="V167" s="14">
        <f t="shared" si="27"/>
        <v>37648.25</v>
      </c>
      <c r="W167" s="14">
        <f t="shared" si="32"/>
        <v>47796.25</v>
      </c>
      <c r="X167" s="14">
        <f t="shared" si="32"/>
        <v>47856.25</v>
      </c>
      <c r="Y167" s="14">
        <f t="shared" si="33"/>
        <v>30523.25</v>
      </c>
      <c r="Z167" s="14">
        <f t="shared" si="32"/>
        <v>44474</v>
      </c>
      <c r="AA167" s="14">
        <f t="shared" si="32"/>
        <v>32699</v>
      </c>
      <c r="AB167" s="14">
        <f t="shared" si="28"/>
        <v>37060.25</v>
      </c>
      <c r="AC167" s="14">
        <f t="shared" si="28"/>
        <v>36881.5</v>
      </c>
      <c r="AD167" s="14">
        <f t="shared" si="28"/>
        <v>42581</v>
      </c>
      <c r="AE167" s="14">
        <f t="shared" si="28"/>
        <v>40867.75</v>
      </c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</row>
    <row r="168" spans="1:78" ht="12.75">
      <c r="A168" s="3">
        <v>470000</v>
      </c>
      <c r="D168" s="14">
        <f t="shared" si="29"/>
        <v>50231.5</v>
      </c>
      <c r="E168" s="14">
        <f t="shared" si="30"/>
        <v>71626.75</v>
      </c>
      <c r="F168" s="14">
        <f t="shared" si="29"/>
        <v>41130.15</v>
      </c>
      <c r="G168" s="14">
        <f t="shared" si="29"/>
        <v>41322.15</v>
      </c>
      <c r="H168" s="14">
        <f t="shared" si="34"/>
        <v>40561.21</v>
      </c>
      <c r="I168" s="14">
        <f t="shared" si="34"/>
        <v>34403</v>
      </c>
      <c r="J168" s="14">
        <f t="shared" si="29"/>
        <v>40690.75</v>
      </c>
      <c r="K168" s="14">
        <f t="shared" si="29"/>
        <v>47009.25</v>
      </c>
      <c r="L168" s="14">
        <f t="shared" si="29"/>
        <v>61688</v>
      </c>
      <c r="M168" s="14">
        <f t="shared" si="29"/>
        <v>39157.5</v>
      </c>
      <c r="N168" s="14">
        <f t="shared" si="29"/>
        <v>40001</v>
      </c>
      <c r="O168" s="14"/>
      <c r="P168" s="14">
        <f t="shared" si="35"/>
        <v>34652.25</v>
      </c>
      <c r="Q168" s="14">
        <f t="shared" si="35"/>
        <v>50621.5</v>
      </c>
      <c r="R168" s="14">
        <f t="shared" si="26"/>
        <v>40977.5</v>
      </c>
      <c r="S168" s="14">
        <f t="shared" si="26"/>
        <v>48480</v>
      </c>
      <c r="T168" s="14">
        <f t="shared" si="26"/>
        <v>36517.5</v>
      </c>
      <c r="U168" s="14">
        <f t="shared" si="26"/>
        <v>35496.25</v>
      </c>
      <c r="V168" s="14">
        <f t="shared" si="26"/>
        <v>38293.75</v>
      </c>
      <c r="W168" s="14">
        <f t="shared" si="32"/>
        <v>48618.75</v>
      </c>
      <c r="X168" s="14">
        <f t="shared" si="32"/>
        <v>48678.75</v>
      </c>
      <c r="Y168" s="14">
        <f t="shared" si="33"/>
        <v>30549.25</v>
      </c>
      <c r="Z168" s="14">
        <f t="shared" si="32"/>
        <v>44939</v>
      </c>
      <c r="AA168" s="14">
        <f t="shared" si="32"/>
        <v>32699</v>
      </c>
      <c r="AB168" s="14">
        <f t="shared" si="28"/>
        <v>37407.5</v>
      </c>
      <c r="AC168" s="14">
        <f t="shared" si="28"/>
        <v>37137</v>
      </c>
      <c r="AD168" s="14">
        <f t="shared" si="28"/>
        <v>43191</v>
      </c>
      <c r="AE168" s="14">
        <f t="shared" si="28"/>
        <v>41508.75</v>
      </c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</row>
    <row r="169" spans="1:78" ht="12.75">
      <c r="A169" s="3">
        <v>475000</v>
      </c>
      <c r="D169" s="14">
        <f t="shared" si="29"/>
        <v>50708.5</v>
      </c>
      <c r="E169" s="14">
        <f t="shared" si="30"/>
        <v>72341.75</v>
      </c>
      <c r="F169" s="14">
        <f t="shared" si="29"/>
        <v>41448.55</v>
      </c>
      <c r="G169" s="14">
        <f aca="true" t="shared" si="36" ref="F169:N174">G$24*IF($C$70,1,0)+G$28*IF(ROUNDUP(($A169-(G$14*5/$C$23))/(G$29*5/$C$23),0)&lt;0,0,ROUNDUP(($A169-(G$14*5/$C$23))/(G$29*5/$C$23),0))+G$30*IF(ROUNDUP(($A169-(G$15*5/$C$20))/(G$31*5/$C$20),0)&lt;0,0,ROUNDUP(($A169-(G$15*5/$C$20))/(G$31*5/$C$20),0))*$B$66/100+G$30*IF(ROUNDUP(($A169-(G$15*5/$C$21))/(G$31*5/$C$21),0)&lt;0,0,ROUNDUP(($A169-(G$15*5/$C$21))/(G$31*5/$C$21),0))*$B$66/100+G$30*IF(ROUNDUP(($A169-(G$15*5/$C$22))/(G$31*5/$C$22),0)&lt;0,0,ROUNDUP(($A169-(G$15*5/$C$22))/(G$31*5/$C$22),0))*$B$66/100+G$34*ROUNDDOWN($A169/G$35,0)+G$36*ROUNDDOWN($A169/G$37,0)*3*$B$66/100+G$38*ROUNDDOWN($A169/G$40,0)*$B$66/100+G$38*ROUNDDOWN($A169/G$39,0)*$B$67/100+G$43*ROUNDDOWN($A169/G$44,0)*$B$66/100+G$41*ROUNDDOWN($A169/G$42,0)*$B$67/100+G$47*ROUNDDOWN($A169/G$49,0)*$B$67/100+G$47*ROUNDDOWN($A169/G$48,0)*$B$66/100+G$52*ROUNDDOWN($A169/G$53,0)+G$54*ROUNDDOWN($A169/G$55,0)+G$58*ROUNDDOWN($A169/G$59,0)</f>
        <v>41640.55</v>
      </c>
      <c r="H169" s="14">
        <f t="shared" si="36"/>
        <v>41017.655</v>
      </c>
      <c r="I169" s="14">
        <f t="shared" si="36"/>
        <v>34725.75</v>
      </c>
      <c r="J169" s="14">
        <f t="shared" si="36"/>
        <v>40690.75</v>
      </c>
      <c r="K169" s="14">
        <f t="shared" si="36"/>
        <v>47658.75</v>
      </c>
      <c r="L169" s="14">
        <f t="shared" si="36"/>
        <v>62443.5</v>
      </c>
      <c r="M169" s="14">
        <f t="shared" si="36"/>
        <v>39515</v>
      </c>
      <c r="N169" s="14">
        <f t="shared" si="36"/>
        <v>40498</v>
      </c>
      <c r="O169" s="14"/>
      <c r="P169" s="14">
        <f t="shared" si="35"/>
        <v>34790.25</v>
      </c>
      <c r="Q169" s="14">
        <f t="shared" si="35"/>
        <v>50621.5</v>
      </c>
      <c r="R169" s="14">
        <f t="shared" si="26"/>
        <v>41557.5</v>
      </c>
      <c r="S169" s="14">
        <f t="shared" si="26"/>
        <v>49052.5</v>
      </c>
      <c r="T169" s="14">
        <f t="shared" si="26"/>
        <v>36960</v>
      </c>
      <c r="U169" s="14">
        <f t="shared" si="26"/>
        <v>36095</v>
      </c>
      <c r="V169" s="14">
        <f t="shared" si="26"/>
        <v>38706.5</v>
      </c>
      <c r="W169" s="14">
        <f t="shared" si="32"/>
        <v>49147.5</v>
      </c>
      <c r="X169" s="14">
        <f t="shared" si="32"/>
        <v>49207.5</v>
      </c>
      <c r="Y169" s="14">
        <f t="shared" si="33"/>
        <v>31260</v>
      </c>
      <c r="Z169" s="14">
        <f t="shared" si="32"/>
        <v>45414</v>
      </c>
      <c r="AA169" s="14">
        <f t="shared" si="32"/>
        <v>33095.25</v>
      </c>
      <c r="AB169" s="14">
        <f t="shared" si="28"/>
        <v>37913</v>
      </c>
      <c r="AC169" s="14">
        <f t="shared" si="28"/>
        <v>37629.75</v>
      </c>
      <c r="AD169" s="14">
        <f t="shared" si="28"/>
        <v>43637</v>
      </c>
      <c r="AE169" s="14">
        <f t="shared" si="28"/>
        <v>41963</v>
      </c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</row>
    <row r="170" spans="1:78" ht="12.75">
      <c r="A170" s="3">
        <v>480000</v>
      </c>
      <c r="D170" s="14">
        <f t="shared" si="29"/>
        <v>51500</v>
      </c>
      <c r="E170" s="14">
        <f t="shared" si="30"/>
        <v>73190</v>
      </c>
      <c r="F170" s="14">
        <f t="shared" si="36"/>
        <v>42072.4</v>
      </c>
      <c r="G170" s="14">
        <f t="shared" si="36"/>
        <v>42264.4</v>
      </c>
      <c r="H170" s="14">
        <f t="shared" si="36"/>
        <v>41632.785</v>
      </c>
      <c r="I170" s="14">
        <f t="shared" si="36"/>
        <v>35338</v>
      </c>
      <c r="J170" s="14">
        <f t="shared" si="36"/>
        <v>41671</v>
      </c>
      <c r="K170" s="14">
        <f t="shared" si="36"/>
        <v>48135</v>
      </c>
      <c r="L170" s="14">
        <f t="shared" si="36"/>
        <v>62996.5</v>
      </c>
      <c r="M170" s="14">
        <f t="shared" si="36"/>
        <v>39762.5</v>
      </c>
      <c r="N170" s="14">
        <f t="shared" si="36"/>
        <v>40498</v>
      </c>
      <c r="O170" s="14"/>
      <c r="P170" s="14">
        <f t="shared" si="35"/>
        <v>35229</v>
      </c>
      <c r="Q170" s="14">
        <f t="shared" si="35"/>
        <v>51677</v>
      </c>
      <c r="R170" s="14">
        <f t="shared" si="26"/>
        <v>41916.25</v>
      </c>
      <c r="S170" s="14">
        <f t="shared" si="26"/>
        <v>49548.75</v>
      </c>
      <c r="T170" s="14">
        <f t="shared" si="26"/>
        <v>36960</v>
      </c>
      <c r="U170" s="14">
        <f t="shared" si="26"/>
        <v>36095</v>
      </c>
      <c r="V170" s="14">
        <f t="shared" si="26"/>
        <v>39029.25</v>
      </c>
      <c r="W170" s="14">
        <f t="shared" si="32"/>
        <v>49558.75</v>
      </c>
      <c r="X170" s="14">
        <f t="shared" si="32"/>
        <v>49618.75</v>
      </c>
      <c r="Y170" s="14">
        <f t="shared" si="33"/>
        <v>31286</v>
      </c>
      <c r="Z170" s="14">
        <f t="shared" si="32"/>
        <v>46254</v>
      </c>
      <c r="AA170" s="14">
        <f t="shared" si="32"/>
        <v>33751.5</v>
      </c>
      <c r="AB170" s="14">
        <f t="shared" si="28"/>
        <v>38260.25</v>
      </c>
      <c r="AC170" s="14">
        <f t="shared" si="28"/>
        <v>37980.25</v>
      </c>
      <c r="AD170" s="14">
        <f t="shared" si="28"/>
        <v>43942</v>
      </c>
      <c r="AE170" s="14">
        <f t="shared" si="28"/>
        <v>42283.5</v>
      </c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</row>
    <row r="171" spans="1:78" ht="12.75">
      <c r="A171" s="3">
        <v>485000</v>
      </c>
      <c r="D171" s="14">
        <f t="shared" si="29"/>
        <v>51738.5</v>
      </c>
      <c r="E171" s="14">
        <f t="shared" si="30"/>
        <v>73905</v>
      </c>
      <c r="F171" s="14">
        <f t="shared" si="36"/>
        <v>42390.8</v>
      </c>
      <c r="G171" s="14">
        <f t="shared" si="36"/>
        <v>42582.8</v>
      </c>
      <c r="H171" s="14">
        <f t="shared" si="36"/>
        <v>42089.229999999996</v>
      </c>
      <c r="I171" s="14">
        <f t="shared" si="36"/>
        <v>35660.75</v>
      </c>
      <c r="J171" s="14">
        <f t="shared" si="36"/>
        <v>42175.5</v>
      </c>
      <c r="K171" s="14">
        <f t="shared" si="36"/>
        <v>48566.25</v>
      </c>
      <c r="L171" s="14">
        <f t="shared" si="36"/>
        <v>63752</v>
      </c>
      <c r="M171" s="14">
        <f t="shared" si="36"/>
        <v>40367.5</v>
      </c>
      <c r="N171" s="14">
        <f t="shared" si="36"/>
        <v>40995</v>
      </c>
      <c r="O171" s="14"/>
      <c r="P171" s="14">
        <f t="shared" si="35"/>
        <v>35805.75</v>
      </c>
      <c r="Q171" s="14">
        <f t="shared" si="35"/>
        <v>51677</v>
      </c>
      <c r="R171" s="14">
        <f t="shared" si="26"/>
        <v>42195</v>
      </c>
      <c r="S171" s="14">
        <f t="shared" si="26"/>
        <v>50121.25</v>
      </c>
      <c r="T171" s="14">
        <f t="shared" si="26"/>
        <v>37402.5</v>
      </c>
      <c r="U171" s="14">
        <f t="shared" si="26"/>
        <v>36693.75</v>
      </c>
      <c r="V171" s="14">
        <f t="shared" si="26"/>
        <v>39442</v>
      </c>
      <c r="W171" s="14">
        <f t="shared" si="32"/>
        <v>50067.5</v>
      </c>
      <c r="X171" s="14">
        <f t="shared" si="32"/>
        <v>50127.5</v>
      </c>
      <c r="Y171" s="14">
        <f t="shared" si="33"/>
        <v>31970.75</v>
      </c>
      <c r="Z171" s="14">
        <f t="shared" si="32"/>
        <v>46719</v>
      </c>
      <c r="AA171" s="14">
        <f t="shared" si="32"/>
        <v>34077.75</v>
      </c>
      <c r="AB171" s="14">
        <f t="shared" si="28"/>
        <v>38496.5</v>
      </c>
      <c r="AC171" s="14">
        <f t="shared" si="28"/>
        <v>38218.75</v>
      </c>
      <c r="AD171" s="14">
        <f t="shared" si="28"/>
        <v>44388</v>
      </c>
      <c r="AE171" s="14">
        <f t="shared" si="28"/>
        <v>42727.75</v>
      </c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</row>
    <row r="172" spans="1:78" ht="12.75">
      <c r="A172" s="3">
        <v>490000</v>
      </c>
      <c r="D172" s="14">
        <f t="shared" si="29"/>
        <v>52530</v>
      </c>
      <c r="E172" s="14">
        <f t="shared" si="30"/>
        <v>74620</v>
      </c>
      <c r="F172" s="14">
        <f t="shared" si="36"/>
        <v>42709.2</v>
      </c>
      <c r="G172" s="14">
        <f t="shared" si="36"/>
        <v>42901.2</v>
      </c>
      <c r="H172" s="14">
        <f t="shared" si="36"/>
        <v>42414.86000000001</v>
      </c>
      <c r="I172" s="14">
        <f t="shared" si="36"/>
        <v>35983.5</v>
      </c>
      <c r="J172" s="14">
        <f t="shared" si="36"/>
        <v>42727.75</v>
      </c>
      <c r="K172" s="14">
        <f t="shared" si="36"/>
        <v>48997.5</v>
      </c>
      <c r="L172" s="14">
        <f t="shared" si="36"/>
        <v>64305</v>
      </c>
      <c r="M172" s="14">
        <f t="shared" si="36"/>
        <v>40725</v>
      </c>
      <c r="N172" s="14">
        <f t="shared" si="36"/>
        <v>41492</v>
      </c>
      <c r="O172" s="14"/>
      <c r="P172" s="14">
        <f t="shared" si="35"/>
        <v>35805.75</v>
      </c>
      <c r="Q172" s="14">
        <f t="shared" si="35"/>
        <v>52732.5</v>
      </c>
      <c r="R172" s="14">
        <f t="shared" si="26"/>
        <v>42775</v>
      </c>
      <c r="S172" s="14">
        <f t="shared" si="26"/>
        <v>50693.75</v>
      </c>
      <c r="T172" s="14">
        <f t="shared" si="26"/>
        <v>38180</v>
      </c>
      <c r="U172" s="14">
        <f t="shared" si="26"/>
        <v>37028.75</v>
      </c>
      <c r="V172" s="14">
        <f t="shared" si="26"/>
        <v>39764.75</v>
      </c>
      <c r="W172" s="14">
        <f t="shared" si="32"/>
        <v>50478.75</v>
      </c>
      <c r="X172" s="14">
        <f t="shared" si="32"/>
        <v>50538.75</v>
      </c>
      <c r="Y172" s="14">
        <f t="shared" si="33"/>
        <v>31996.75</v>
      </c>
      <c r="Z172" s="14">
        <f t="shared" si="32"/>
        <v>47124</v>
      </c>
      <c r="AA172" s="14">
        <f t="shared" si="32"/>
        <v>34077.75</v>
      </c>
      <c r="AB172" s="14">
        <f t="shared" si="28"/>
        <v>39002</v>
      </c>
      <c r="AC172" s="14">
        <f t="shared" si="28"/>
        <v>38711.5</v>
      </c>
      <c r="AD172" s="14">
        <f t="shared" si="28"/>
        <v>44998</v>
      </c>
      <c r="AE172" s="14">
        <f t="shared" si="28"/>
        <v>43048.25</v>
      </c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</row>
    <row r="173" spans="1:78" ht="12.75">
      <c r="A173" s="3">
        <v>495000</v>
      </c>
      <c r="D173" s="14">
        <f t="shared" si="29"/>
        <v>53110</v>
      </c>
      <c r="E173" s="14">
        <f t="shared" si="30"/>
        <v>75468.25</v>
      </c>
      <c r="F173" s="14">
        <f t="shared" si="36"/>
        <v>43436.25</v>
      </c>
      <c r="G173" s="14">
        <f t="shared" si="36"/>
        <v>43628.25</v>
      </c>
      <c r="H173" s="14">
        <f t="shared" si="36"/>
        <v>42871.30499999999</v>
      </c>
      <c r="I173" s="14">
        <f t="shared" si="36"/>
        <v>36306.25</v>
      </c>
      <c r="J173" s="14">
        <f t="shared" si="36"/>
        <v>42727.75</v>
      </c>
      <c r="K173" s="14">
        <f t="shared" si="36"/>
        <v>49647</v>
      </c>
      <c r="L173" s="14">
        <f t="shared" si="36"/>
        <v>65060.5</v>
      </c>
      <c r="M173" s="14">
        <f t="shared" si="36"/>
        <v>41082.5</v>
      </c>
      <c r="N173" s="14">
        <f t="shared" si="36"/>
        <v>41989</v>
      </c>
      <c r="O173" s="14"/>
      <c r="P173" s="14">
        <f t="shared" si="35"/>
        <v>36382.5</v>
      </c>
      <c r="Q173" s="14">
        <f t="shared" si="35"/>
        <v>52732.5</v>
      </c>
      <c r="R173" s="14">
        <f t="shared" si="26"/>
        <v>43133.75</v>
      </c>
      <c r="S173" s="14">
        <f t="shared" si="26"/>
        <v>50930</v>
      </c>
      <c r="T173" s="14">
        <f t="shared" si="26"/>
        <v>38622.5</v>
      </c>
      <c r="U173" s="14">
        <f t="shared" si="26"/>
        <v>37627.5</v>
      </c>
      <c r="V173" s="14">
        <f t="shared" si="26"/>
        <v>40207.5</v>
      </c>
      <c r="W173" s="14">
        <f t="shared" si="32"/>
        <v>51020</v>
      </c>
      <c r="X173" s="14">
        <f t="shared" si="32"/>
        <v>51080</v>
      </c>
      <c r="Y173" s="14">
        <f t="shared" si="33"/>
        <v>32022.75</v>
      </c>
      <c r="Z173" s="14">
        <f t="shared" si="32"/>
        <v>47184</v>
      </c>
      <c r="AA173" s="14">
        <f t="shared" si="32"/>
        <v>34404</v>
      </c>
      <c r="AB173" s="14">
        <f t="shared" si="28"/>
        <v>39349.25</v>
      </c>
      <c r="AC173" s="14">
        <f t="shared" si="28"/>
        <v>39062</v>
      </c>
      <c r="AD173" s="14">
        <f t="shared" si="28"/>
        <v>45444</v>
      </c>
      <c r="AE173" s="14">
        <f t="shared" si="28"/>
        <v>43693.75</v>
      </c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</row>
    <row r="174" spans="1:78" ht="12.75">
      <c r="A174" s="3">
        <v>500000</v>
      </c>
      <c r="D174" s="14">
        <f t="shared" si="29"/>
        <v>53480.5</v>
      </c>
      <c r="E174" s="14">
        <f t="shared" si="30"/>
        <v>76183.25</v>
      </c>
      <c r="F174" s="14">
        <f t="shared" si="36"/>
        <v>43887.25</v>
      </c>
      <c r="G174" s="14">
        <f t="shared" si="36"/>
        <v>44079.25</v>
      </c>
      <c r="H174" s="14">
        <f t="shared" si="36"/>
        <v>43282.435</v>
      </c>
      <c r="I174" s="14">
        <f t="shared" si="36"/>
        <v>36714.5</v>
      </c>
      <c r="J174" s="14">
        <f t="shared" si="36"/>
        <v>43280</v>
      </c>
      <c r="K174" s="14">
        <f t="shared" si="36"/>
        <v>50123.25</v>
      </c>
      <c r="L174" s="14">
        <f t="shared" si="36"/>
        <v>65613.5</v>
      </c>
      <c r="M174" s="14">
        <f t="shared" si="36"/>
        <v>41585</v>
      </c>
      <c r="N174" s="14">
        <f t="shared" si="36"/>
        <v>42486</v>
      </c>
      <c r="O174" s="14"/>
      <c r="P174" s="14">
        <f t="shared" si="35"/>
        <v>36520.5</v>
      </c>
      <c r="Q174" s="14">
        <f t="shared" si="35"/>
        <v>53520</v>
      </c>
      <c r="R174" s="14">
        <f t="shared" si="26"/>
        <v>43707.5</v>
      </c>
      <c r="S174" s="14">
        <f t="shared" si="26"/>
        <v>51502.5</v>
      </c>
      <c r="T174" s="14">
        <f t="shared" si="26"/>
        <v>38777.5</v>
      </c>
      <c r="U174" s="14">
        <f t="shared" si="26"/>
        <v>37782.5</v>
      </c>
      <c r="V174" s="14">
        <f t="shared" si="26"/>
        <v>40530.25</v>
      </c>
      <c r="W174" s="14">
        <f t="shared" si="32"/>
        <v>51451.25</v>
      </c>
      <c r="X174" s="14">
        <f t="shared" si="32"/>
        <v>51511.25</v>
      </c>
      <c r="Y174" s="14">
        <f t="shared" si="33"/>
        <v>32733.5</v>
      </c>
      <c r="Z174" s="14">
        <f t="shared" si="32"/>
        <v>47865</v>
      </c>
      <c r="AA174" s="14">
        <f t="shared" si="32"/>
        <v>35006.25</v>
      </c>
      <c r="AB174" s="14">
        <f t="shared" si="28"/>
        <v>39908.5</v>
      </c>
      <c r="AC174" s="14">
        <f t="shared" si="28"/>
        <v>39694.5</v>
      </c>
      <c r="AD174" s="14">
        <f t="shared" si="28"/>
        <v>45749</v>
      </c>
      <c r="AE174" s="14">
        <f t="shared" si="28"/>
        <v>44024.25</v>
      </c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</row>
    <row r="176" ht="12.75">
      <c r="A176" s="16" t="s">
        <v>65</v>
      </c>
    </row>
    <row r="177" spans="1:13" ht="12.75">
      <c r="A177" s="39" t="s">
        <v>70</v>
      </c>
      <c r="B177" s="39"/>
      <c r="C177" s="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ht="12.75">
      <c r="A178" s="39" t="s">
        <v>69</v>
      </c>
      <c r="B178" s="39"/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 ht="12.75">
      <c r="A179" s="39"/>
      <c r="B179" s="39"/>
      <c r="C179" s="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1:13" ht="12.75">
      <c r="A180" s="39"/>
      <c r="B180" s="39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</sheetData>
  <mergeCells count="14">
    <mergeCell ref="A1:C1"/>
    <mergeCell ref="A69:J69"/>
    <mergeCell ref="D3:J3"/>
    <mergeCell ref="K3:Q3"/>
    <mergeCell ref="A180:M180"/>
    <mergeCell ref="A178:M178"/>
    <mergeCell ref="B4:C4"/>
    <mergeCell ref="A179:M179"/>
    <mergeCell ref="B17:C18"/>
    <mergeCell ref="V3:AA3"/>
    <mergeCell ref="AB3:AC3"/>
    <mergeCell ref="AD3:AI3"/>
    <mergeCell ref="A177:M177"/>
    <mergeCell ref="R3:U3"/>
  </mergeCells>
  <printOptions gridLines="1" headings="1"/>
  <pageMargins left="0.9" right="0.7480314960629921" top="0.23" bottom="0.21" header="0.17" footer="0.17"/>
  <pageSetup fitToHeight="0" fitToWidth="1" horizontalDpi="600" verticalDpi="600" orientation="landscape" paperSize="9" scale="2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7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0" sqref="B20"/>
    </sheetView>
  </sheetViews>
  <sheetFormatPr defaultColWidth="9.140625" defaultRowHeight="12.75"/>
  <cols>
    <col min="1" max="1" width="72.28125" style="1" customWidth="1"/>
    <col min="2" max="2" width="16.28125" style="1" customWidth="1"/>
    <col min="3" max="3" width="11.57421875" style="1" customWidth="1"/>
    <col min="4" max="76" width="14.28125" style="7" customWidth="1"/>
    <col min="77" max="16384" width="9.140625" style="1" customWidth="1"/>
  </cols>
  <sheetData>
    <row r="1" spans="1:76" s="8" customFormat="1" ht="19.5">
      <c r="A1" s="44" t="s">
        <v>60</v>
      </c>
      <c r="B1" s="45"/>
      <c r="C1" s="4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</row>
    <row r="3" spans="1:76" s="10" customFormat="1" ht="36">
      <c r="A3" s="10" t="s">
        <v>0</v>
      </c>
      <c r="D3" s="38" t="s">
        <v>18</v>
      </c>
      <c r="E3" s="38"/>
      <c r="F3" s="38"/>
      <c r="G3" s="11" t="s">
        <v>166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</row>
    <row r="4" spans="1:76" s="17" customFormat="1" ht="28.5">
      <c r="A4" s="17" t="s">
        <v>1</v>
      </c>
      <c r="B4" s="41" t="s">
        <v>67</v>
      </c>
      <c r="C4" s="41"/>
      <c r="D4" s="20" t="s">
        <v>154</v>
      </c>
      <c r="E4" s="20" t="s">
        <v>155</v>
      </c>
      <c r="F4" s="20" t="s">
        <v>193</v>
      </c>
      <c r="G4" s="20" t="s">
        <v>189</v>
      </c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</row>
    <row r="5" spans="1:8" ht="21" hidden="1">
      <c r="A5" s="1" t="s">
        <v>85</v>
      </c>
      <c r="B5" s="18"/>
      <c r="C5" s="18"/>
      <c r="D5" s="26" t="s">
        <v>86</v>
      </c>
      <c r="E5" s="26" t="s">
        <v>86</v>
      </c>
      <c r="F5" s="26"/>
      <c r="G5" s="26" t="s">
        <v>86</v>
      </c>
      <c r="H5" s="26"/>
    </row>
    <row r="6" spans="1:5" ht="12.75" hidden="1">
      <c r="A6" s="1" t="s">
        <v>11</v>
      </c>
      <c r="D6" s="7">
        <v>36</v>
      </c>
      <c r="E6" s="7">
        <v>36</v>
      </c>
    </row>
    <row r="7" spans="1:5" ht="12.75" hidden="1">
      <c r="A7" s="1" t="s">
        <v>12</v>
      </c>
      <c r="D7" s="7">
        <v>40</v>
      </c>
      <c r="E7" s="7">
        <v>40</v>
      </c>
    </row>
    <row r="8" spans="1:5" ht="12.75" hidden="1">
      <c r="A8" s="1" t="s">
        <v>2</v>
      </c>
      <c r="D8" s="7">
        <v>256</v>
      </c>
      <c r="E8" s="7">
        <v>1024</v>
      </c>
    </row>
    <row r="9" spans="1:5" ht="38.25" hidden="1">
      <c r="A9" s="1" t="s">
        <v>13</v>
      </c>
      <c r="D9" s="7" t="s">
        <v>157</v>
      </c>
      <c r="E9" s="7" t="s">
        <v>156</v>
      </c>
    </row>
    <row r="10" spans="1:5" ht="12.75" hidden="1">
      <c r="A10" s="1" t="s">
        <v>3</v>
      </c>
      <c r="D10" s="7">
        <v>720</v>
      </c>
      <c r="E10" s="7">
        <v>1000</v>
      </c>
    </row>
    <row r="11" spans="1:5" ht="12.75" hidden="1">
      <c r="A11" s="1" t="s">
        <v>4</v>
      </c>
      <c r="D11" s="7" t="s">
        <v>21</v>
      </c>
      <c r="E11" s="7" t="s">
        <v>158</v>
      </c>
    </row>
    <row r="12" spans="1:5" ht="12.75" hidden="1">
      <c r="A12" s="1" t="s">
        <v>5</v>
      </c>
      <c r="D12" s="7">
        <v>760</v>
      </c>
      <c r="E12" s="7">
        <v>760</v>
      </c>
    </row>
    <row r="13" spans="1:5" ht="12.75" hidden="1">
      <c r="A13" s="1" t="s">
        <v>6</v>
      </c>
      <c r="D13" s="7">
        <v>150000</v>
      </c>
      <c r="E13" s="7">
        <v>150000</v>
      </c>
    </row>
    <row r="14" spans="1:7" ht="12.75" hidden="1">
      <c r="A14" s="1" t="s">
        <v>14</v>
      </c>
      <c r="D14" s="7">
        <v>7500</v>
      </c>
      <c r="E14" s="7">
        <v>7500</v>
      </c>
      <c r="G14" s="7">
        <v>5000</v>
      </c>
    </row>
    <row r="15" spans="1:7" ht="12.75" hidden="1">
      <c r="A15" s="1" t="s">
        <v>15</v>
      </c>
      <c r="D15" s="7">
        <v>7500</v>
      </c>
      <c r="E15" s="7">
        <v>7500</v>
      </c>
      <c r="G15" s="7">
        <v>5000</v>
      </c>
    </row>
    <row r="16" spans="1:76" s="8" customFormat="1" ht="12.75" hidden="1">
      <c r="A16" s="1"/>
      <c r="B16" s="1"/>
      <c r="C16" s="1"/>
      <c r="D16" s="7"/>
      <c r="E16" s="7"/>
      <c r="F16" s="7"/>
      <c r="G16" s="7"/>
      <c r="H16" s="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8" ht="19.5">
      <c r="A17" s="13" t="s">
        <v>7</v>
      </c>
      <c r="B17" s="42" t="s">
        <v>162</v>
      </c>
      <c r="C17" s="42"/>
      <c r="D17" s="12"/>
      <c r="E17" s="12"/>
      <c r="F17" s="12"/>
      <c r="G17" s="12"/>
      <c r="H17" s="12"/>
    </row>
    <row r="18" spans="1:3" ht="12.75">
      <c r="A18" s="5"/>
      <c r="B18" s="43"/>
      <c r="C18" s="43"/>
    </row>
    <row r="19" spans="1:3" ht="18">
      <c r="A19" s="10" t="s">
        <v>8</v>
      </c>
      <c r="B19" s="10">
        <v>15</v>
      </c>
      <c r="C19" s="2" t="b">
        <v>1</v>
      </c>
    </row>
    <row r="20" spans="1:3" ht="18">
      <c r="A20" s="15" t="s">
        <v>35</v>
      </c>
      <c r="B20" s="9">
        <v>25</v>
      </c>
      <c r="C20" s="10">
        <f>IF($C$19,$B$19,B20)</f>
        <v>15</v>
      </c>
    </row>
    <row r="21" spans="1:3" ht="18">
      <c r="A21" s="15" t="s">
        <v>36</v>
      </c>
      <c r="B21" s="9">
        <v>30</v>
      </c>
      <c r="C21" s="10">
        <f>IF($C$19,$B$19,B21)</f>
        <v>15</v>
      </c>
    </row>
    <row r="22" spans="1:3" ht="18">
      <c r="A22" s="15" t="s">
        <v>37</v>
      </c>
      <c r="B22" s="9">
        <v>35</v>
      </c>
      <c r="C22" s="10">
        <f>IF($C$19,$B$19,B22)</f>
        <v>15</v>
      </c>
    </row>
    <row r="23" spans="1:3" ht="18">
      <c r="A23" s="15" t="s">
        <v>38</v>
      </c>
      <c r="B23" s="9">
        <v>15</v>
      </c>
      <c r="C23" s="10">
        <f>IF($C$19,$B$19,B23)</f>
        <v>15</v>
      </c>
    </row>
    <row r="24" spans="1:7" ht="12.75">
      <c r="A24" s="4" t="s">
        <v>9</v>
      </c>
      <c r="D24" s="7">
        <v>3870</v>
      </c>
      <c r="E24" s="7">
        <v>7250</v>
      </c>
      <c r="F24" s="7">
        <v>2550</v>
      </c>
      <c r="G24" s="7">
        <v>5605</v>
      </c>
    </row>
    <row r="25" spans="1:7" ht="12.75">
      <c r="A25" s="4" t="s">
        <v>163</v>
      </c>
      <c r="D25" s="7">
        <v>1500000</v>
      </c>
      <c r="E25" s="7">
        <v>1500000</v>
      </c>
      <c r="F25" s="7">
        <v>750000</v>
      </c>
      <c r="G25" s="7">
        <v>3000000</v>
      </c>
    </row>
    <row r="26" ht="12.75">
      <c r="A26" s="3"/>
    </row>
    <row r="27" ht="12.75">
      <c r="A27" s="4" t="s">
        <v>24</v>
      </c>
    </row>
    <row r="28" spans="1:7" ht="12.75">
      <c r="A28" s="3" t="s">
        <v>16</v>
      </c>
      <c r="D28" s="7">
        <v>122.8</v>
      </c>
      <c r="E28" s="7">
        <v>122.8</v>
      </c>
      <c r="F28" s="7">
        <v>69</v>
      </c>
      <c r="G28" s="7">
        <v>29</v>
      </c>
    </row>
    <row r="29" spans="1:7" ht="12.75">
      <c r="A29" s="3" t="s">
        <v>17</v>
      </c>
      <c r="D29" s="7">
        <v>15000</v>
      </c>
      <c r="E29" s="7">
        <v>15000</v>
      </c>
      <c r="F29" s="7">
        <v>6000</v>
      </c>
      <c r="G29" s="7">
        <v>11500</v>
      </c>
    </row>
    <row r="30" spans="1:7" ht="12.75">
      <c r="A30" s="3" t="s">
        <v>43</v>
      </c>
      <c r="D30" s="7">
        <v>265</v>
      </c>
      <c r="E30" s="7">
        <v>265</v>
      </c>
      <c r="F30" s="7">
        <v>145</v>
      </c>
      <c r="G30" s="7">
        <v>48</v>
      </c>
    </row>
    <row r="31" spans="1:7" ht="12.75">
      <c r="A31" s="3" t="s">
        <v>44</v>
      </c>
      <c r="D31" s="7">
        <v>15000</v>
      </c>
      <c r="E31" s="7">
        <v>15000</v>
      </c>
      <c r="F31" s="7">
        <v>6000</v>
      </c>
      <c r="G31" s="7">
        <v>11500</v>
      </c>
    </row>
    <row r="32" ht="12.75">
      <c r="A32" s="3"/>
    </row>
    <row r="33" ht="12.75">
      <c r="A33" s="4" t="s">
        <v>25</v>
      </c>
    </row>
    <row r="34" spans="1:7" ht="12.75">
      <c r="A34" s="3" t="s">
        <v>22</v>
      </c>
      <c r="D34" s="7">
        <v>122.8</v>
      </c>
      <c r="E34" s="7">
        <v>122.8</v>
      </c>
      <c r="F34" s="7">
        <v>47</v>
      </c>
      <c r="G34" s="7">
        <v>189</v>
      </c>
    </row>
    <row r="35" spans="1:7" ht="12.75">
      <c r="A35" s="3" t="s">
        <v>39</v>
      </c>
      <c r="D35" s="7">
        <v>30000</v>
      </c>
      <c r="E35" s="7">
        <v>30000</v>
      </c>
      <c r="F35" s="7">
        <v>20000</v>
      </c>
      <c r="G35" s="7">
        <v>100000</v>
      </c>
    </row>
    <row r="36" spans="1:7" ht="12.75">
      <c r="A36" s="3" t="s">
        <v>45</v>
      </c>
      <c r="D36" s="7">
        <v>122.8</v>
      </c>
      <c r="E36" s="7">
        <v>122.8</v>
      </c>
      <c r="F36" s="7">
        <v>47</v>
      </c>
      <c r="G36" s="7">
        <v>349</v>
      </c>
    </row>
    <row r="37" spans="1:7" ht="12.75">
      <c r="A37" s="3" t="s">
        <v>40</v>
      </c>
      <c r="D37" s="7">
        <v>30000</v>
      </c>
      <c r="E37" s="7">
        <v>30000</v>
      </c>
      <c r="F37" s="7">
        <v>20000</v>
      </c>
      <c r="G37" s="7">
        <v>50000</v>
      </c>
    </row>
    <row r="38" spans="1:7" ht="12.75">
      <c r="A38" s="3" t="s">
        <v>23</v>
      </c>
      <c r="D38" s="7">
        <v>0</v>
      </c>
      <c r="E38" s="7">
        <v>0</v>
      </c>
      <c r="F38" s="7">
        <v>0</v>
      </c>
      <c r="G38" s="7">
        <v>162</v>
      </c>
    </row>
    <row r="39" spans="1:7" ht="12.75">
      <c r="A39" s="3" t="s">
        <v>41</v>
      </c>
      <c r="D39" s="7">
        <v>1</v>
      </c>
      <c r="E39" s="7">
        <v>1</v>
      </c>
      <c r="F39" s="7">
        <v>1</v>
      </c>
      <c r="G39" s="7">
        <v>150000</v>
      </c>
    </row>
    <row r="40" spans="1:7" ht="12.75">
      <c r="A40" s="3" t="s">
        <v>42</v>
      </c>
      <c r="D40" s="7">
        <v>1</v>
      </c>
      <c r="E40" s="7">
        <v>1</v>
      </c>
      <c r="F40" s="7">
        <v>1</v>
      </c>
      <c r="G40" s="7">
        <v>150000</v>
      </c>
    </row>
    <row r="41" spans="1:7" ht="12.75">
      <c r="A41" s="3" t="s">
        <v>28</v>
      </c>
      <c r="D41" s="7">
        <v>0</v>
      </c>
      <c r="E41" s="7">
        <v>0</v>
      </c>
      <c r="F41" s="7">
        <v>0</v>
      </c>
      <c r="G41" s="7">
        <v>0</v>
      </c>
    </row>
    <row r="42" spans="1:7" ht="12.75">
      <c r="A42" s="3" t="s">
        <v>29</v>
      </c>
      <c r="D42" s="7">
        <v>1</v>
      </c>
      <c r="E42" s="7">
        <v>1</v>
      </c>
      <c r="F42" s="7">
        <v>1</v>
      </c>
      <c r="G42" s="7">
        <v>1</v>
      </c>
    </row>
    <row r="43" spans="1:7" ht="12.75">
      <c r="A43" s="3" t="s">
        <v>30</v>
      </c>
      <c r="D43" s="7">
        <v>0</v>
      </c>
      <c r="E43" s="7">
        <v>0</v>
      </c>
      <c r="F43" s="7">
        <v>0</v>
      </c>
      <c r="G43" s="7">
        <v>0</v>
      </c>
    </row>
    <row r="44" spans="1:7" ht="12.75">
      <c r="A44" s="3" t="s">
        <v>31</v>
      </c>
      <c r="D44" s="7">
        <v>1</v>
      </c>
      <c r="E44" s="7">
        <v>1</v>
      </c>
      <c r="F44" s="7">
        <v>1</v>
      </c>
      <c r="G44" s="7">
        <v>1</v>
      </c>
    </row>
    <row r="45" ht="12.75">
      <c r="A45" s="3"/>
    </row>
    <row r="46" ht="12.75">
      <c r="A46" s="4" t="s">
        <v>83</v>
      </c>
    </row>
    <row r="47" spans="1:7" ht="12.75">
      <c r="A47" s="3" t="s">
        <v>26</v>
      </c>
      <c r="D47" s="7">
        <v>122.8</v>
      </c>
      <c r="E47" s="7">
        <v>122.8</v>
      </c>
      <c r="F47" s="7">
        <v>60</v>
      </c>
      <c r="G47" s="7">
        <v>656</v>
      </c>
    </row>
    <row r="48" spans="1:7" ht="12.75">
      <c r="A48" s="3" t="s">
        <v>63</v>
      </c>
      <c r="D48" s="7">
        <v>100000</v>
      </c>
      <c r="E48" s="7">
        <v>100000</v>
      </c>
      <c r="F48" s="7">
        <v>80000</v>
      </c>
      <c r="G48" s="7">
        <v>300000</v>
      </c>
    </row>
    <row r="49" spans="1:7" ht="12.75">
      <c r="A49" s="3" t="s">
        <v>64</v>
      </c>
      <c r="D49" s="7">
        <v>100000</v>
      </c>
      <c r="E49" s="7">
        <v>100000</v>
      </c>
      <c r="F49" s="7">
        <v>80000</v>
      </c>
      <c r="G49" s="7">
        <v>300000</v>
      </c>
    </row>
    <row r="50" ht="12.75">
      <c r="A50" s="3"/>
    </row>
    <row r="51" ht="12.75">
      <c r="A51" s="4" t="s">
        <v>27</v>
      </c>
    </row>
    <row r="52" spans="1:7" ht="12.75">
      <c r="A52" s="3" t="s">
        <v>32</v>
      </c>
      <c r="D52" s="7">
        <v>122.8</v>
      </c>
      <c r="E52" s="7">
        <v>122.8</v>
      </c>
      <c r="F52" s="7">
        <v>80</v>
      </c>
      <c r="G52" s="7">
        <v>889</v>
      </c>
    </row>
    <row r="53" spans="1:7" ht="12.75">
      <c r="A53" s="3" t="s">
        <v>33</v>
      </c>
      <c r="D53" s="7">
        <v>100000</v>
      </c>
      <c r="E53" s="7">
        <v>100000</v>
      </c>
      <c r="F53" s="7">
        <v>100000</v>
      </c>
      <c r="G53" s="7">
        <v>300000</v>
      </c>
    </row>
    <row r="54" spans="1:7" ht="12.75">
      <c r="A54" s="3" t="s">
        <v>54</v>
      </c>
      <c r="D54" s="7">
        <v>0</v>
      </c>
      <c r="E54" s="7">
        <v>0</v>
      </c>
      <c r="F54" s="7">
        <v>0</v>
      </c>
      <c r="G54" s="7">
        <v>0</v>
      </c>
    </row>
    <row r="55" spans="1:7" ht="12.75">
      <c r="A55" s="3" t="s">
        <v>55</v>
      </c>
      <c r="D55" s="7">
        <v>1</v>
      </c>
      <c r="E55" s="7">
        <v>1</v>
      </c>
      <c r="F55" s="7">
        <v>1</v>
      </c>
      <c r="G55" s="7">
        <v>1</v>
      </c>
    </row>
    <row r="56" ht="12.75">
      <c r="A56" s="3"/>
    </row>
    <row r="57" ht="12.75">
      <c r="A57" s="4" t="s">
        <v>56</v>
      </c>
    </row>
    <row r="58" spans="1:7" ht="12.75">
      <c r="A58" s="3" t="s">
        <v>57</v>
      </c>
      <c r="D58" s="7">
        <v>9</v>
      </c>
      <c r="E58" s="7">
        <v>9</v>
      </c>
      <c r="F58" s="7">
        <v>0</v>
      </c>
      <c r="G58" s="7">
        <v>42</v>
      </c>
    </row>
    <row r="59" spans="1:7" ht="12.75">
      <c r="A59" s="3" t="s">
        <v>58</v>
      </c>
      <c r="D59" s="7">
        <v>30000</v>
      </c>
      <c r="E59" s="7">
        <v>30000</v>
      </c>
      <c r="F59" s="7">
        <v>1</v>
      </c>
      <c r="G59" s="7">
        <v>30000</v>
      </c>
    </row>
    <row r="60" ht="12.75">
      <c r="A60" s="3"/>
    </row>
    <row r="61" spans="1:8" ht="12.75">
      <c r="A61" s="22" t="s">
        <v>52</v>
      </c>
      <c r="B61" s="23"/>
      <c r="C61" s="23"/>
      <c r="D61" s="24">
        <f>ROUNDUP(D24*IF($C$70,1,0)/D25+D28/D29/5*$C23+D30/D31/5*$C20+D30/D31/5*$C21+D30/D31/5*$C22+D34/D35+3*D36/D37+D38/D40+D41/D42+D43/D44+D47/D48+D52/D53+D54/D55+D58/D59,4)*100</f>
        <v>20.529999999999998</v>
      </c>
      <c r="E61" s="24">
        <f>ROUNDUP(E24*IF($C$70,1,0)/E25+E28/E29/5*$C23+E30/E31/5*$C20+E30/E31/5*$C21+E30/E31/5*$C22+E34/E35+3*E36/E37+E38/E40+E41/E42+E43/E44+E47/E48+E52/E53+E54/E55+E58/E59,4)*100</f>
        <v>20.759999999999998</v>
      </c>
      <c r="F61" s="24">
        <f>ROUNDUP(F24*IF($C$70,1,0)/F25+F28/F29/5*$C23+F30/F31/5*$C20+F30/F31/5*$C21+F30/F31/5*$C22+F34/F35+3*F36/F37+F38/F40+F41/F42+F43/F44+F47/F48+F52/F53+F54/F55+F58/F59,4)*100</f>
        <v>26.639999999999997</v>
      </c>
      <c r="G61" s="24">
        <f>ROUNDUP(G24*IF($C$70,1,0)/G25+G28/G29/5*$C23+G30/G31/5*$C20+G30/G31/5*$C21+G30/G31/5*$C22+G34/G35+3*G36/G37+G38/G40+G41/G42+G43/G44+G47/G48+G52/G53+G54/G55+G58/G59,4)*100</f>
        <v>7.75</v>
      </c>
      <c r="H61" s="24"/>
    </row>
    <row r="62" spans="1:8" ht="12.75">
      <c r="A62" s="22" t="s">
        <v>53</v>
      </c>
      <c r="B62" s="23"/>
      <c r="C62" s="23"/>
      <c r="D62" s="24">
        <f>ROUNDUP(D24*IF($C$70,1,0)/D25+D28/D29/5*$C23+D34/D35+D38/D39+D41/D42+D43/D44+D47/D49+D52/D53+D54/D55+D58/D59,4)*100</f>
        <v>3.4000000000000004</v>
      </c>
      <c r="E62" s="24">
        <f>ROUNDUP(E24*IF($C$70,1,0)/E25+E28/E29/5*$C23+E34/E35+E38/E39+E41/E42+E43/E44+E47/E49+E52/E53+E54/E55+E58/E59,4)*100</f>
        <v>3.630000000000001</v>
      </c>
      <c r="F62" s="24">
        <f>ROUNDUP(F24*IF($C$70,1,0)/F25+F28/F29/5*$C23+F34/F35+F38/F39+F41/F42+F43/F44+F47/F49+F52/F53+F54/F55+F58/F59,4)*100</f>
        <v>4.18</v>
      </c>
      <c r="G62" s="24">
        <f>ROUNDUP(G24*IF($C$70,1,0)/G25+G28/G29/5*$C23+G34/G35+G38/G39+G41/G42+G43/G44+G47/G49+G52/G53+G54/G55+G58/G59,4)*100</f>
        <v>1.9</v>
      </c>
      <c r="H62" s="24"/>
    </row>
    <row r="63" spans="1:8" ht="12.75">
      <c r="A63" s="22" t="s">
        <v>51</v>
      </c>
      <c r="B63" s="23"/>
      <c r="C63" s="23"/>
      <c r="D63" s="24">
        <f>ROUNDUP(D24*IF($C$70,1,0)/D25+(D28/D29/5*$C23)*$B$67/100+(D28/D29/5*$C23)*$B$66/100+(D30/D31/5*$C20)*$B$66/100+(D30/D31/5*$C21)*$B$66/100+(D30/D31/5*$C22)*$B$66/100+(D34/D35)*$B$67/100+(D34/D35)*$B$66/100+3*D36/D37*$B$66/100+D38/D39*$B$67/100+D38/D40*$B$66/100+D41/D42+D43/D44+D47/D48*$B$66/100+D47/D49*$B$67/100+D52/D53+D54/D55+D58/D59,4)*100</f>
        <v>16.249999999999996</v>
      </c>
      <c r="E63" s="24">
        <f>ROUNDUP(E24*IF($C$70,1,0)/E25+(E28/E29/5*$C23)*$B$67/100+(E28/E29/5*$C23)*$B$66/100+(E30/E31/5*$C20)*$B$66/100+(E30/E31/5*$C21)*$B$66/100+(E30/E31/5*$C22)*$B$66/100+(E34/E35)*$B$67/100+(E34/E35)*$B$66/100+3*E36/E37*$B$66/100+E38/E39*$B$67/100+E38/E40*$B$66/100+E41/E42+E43/E44+E47/E48*$B$66/100+E47/E49*$B$67/100+E52/E53+E54/E55+E58/E59,4)*100</f>
        <v>16.48</v>
      </c>
      <c r="F63" s="24">
        <f>ROUNDUP(F24*IF($C$70,1,0)/F25+(F28/F29/5*$C23)*$B$67/100+(F28/F29/5*$C23)*$B$66/100+(F30/F31/5*$C20)*$B$66/100+(F30/F31/5*$C21)*$B$66/100+(F30/F31/5*$C22)*$B$66/100+(F34/F35)*$B$67/100+(F34/F35)*$B$66/100+3*F36/F37*$B$66/100+F38/F39*$B$67/100+F38/F40*$B$66/100+F41/F42+F43/F44+F47/F48*$B$66/100+F47/F49*$B$67/100+F52/F53+F54/F55+F58/F59,4)*100</f>
        <v>21.029999999999998</v>
      </c>
      <c r="G63" s="24">
        <f>ROUNDUP(G24*IF($C$70,1,0)/G25+(G28/G29/5*$C23)*$B$67/100+(G28/G29/5*$C23)*$B$66/100+(G30/G31/5*$C20)*$B$66/100+(G30/G31/5*$C21)*$B$66/100+(G30/G31/5*$C22)*$B$66/100+(G34/G35)*$B$67/100+(G34/G35)*$B$66/100+3*G36/G37*$B$66/100+G38/G39*$B$67/100+G38/G40*$B$66/100+G41/G42+G43/G44+G47/G48*$B$66/100+G47/G49*$B$67/100+G52/G53+G54/G55+G58/G59,4)*100</f>
        <v>6.29</v>
      </c>
      <c r="H63" s="24"/>
    </row>
    <row r="64" ht="12.75">
      <c r="A64" s="4"/>
    </row>
    <row r="65" spans="1:3" ht="18">
      <c r="A65" s="30" t="s">
        <v>46</v>
      </c>
      <c r="B65" s="9"/>
      <c r="C65" s="2"/>
    </row>
    <row r="66" spans="1:3" ht="19.5">
      <c r="A66" s="31" t="s">
        <v>47</v>
      </c>
      <c r="B66" s="32">
        <v>75</v>
      </c>
      <c r="C66" s="2"/>
    </row>
    <row r="67" spans="1:3" ht="19.5">
      <c r="A67" s="31" t="s">
        <v>48</v>
      </c>
      <c r="B67" s="32">
        <f>100-B66</f>
        <v>25</v>
      </c>
      <c r="C67" s="2"/>
    </row>
    <row r="68" spans="1:3" ht="12.75">
      <c r="A68" s="3"/>
      <c r="C68" s="2"/>
    </row>
    <row r="69" spans="1:8" ht="14.25">
      <c r="A69" s="46" t="s">
        <v>59</v>
      </c>
      <c r="B69" s="47"/>
      <c r="C69" s="47"/>
      <c r="D69" s="48"/>
      <c r="E69" s="48"/>
      <c r="F69" s="48"/>
      <c r="G69" s="48"/>
      <c r="H69" s="48"/>
    </row>
    <row r="70" spans="1:3" ht="12.75">
      <c r="A70" s="6" t="s">
        <v>10</v>
      </c>
      <c r="C70" s="2" t="b">
        <v>1</v>
      </c>
    </row>
    <row r="71" ht="12.75">
      <c r="A71" s="3" t="s">
        <v>34</v>
      </c>
    </row>
    <row r="72" spans="9:76" ht="12.75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</row>
    <row r="73" spans="1:76" ht="12.75">
      <c r="A73" s="3">
        <v>0</v>
      </c>
      <c r="D73" s="14">
        <f>D$24*IF($C$70,1,0)+D$28*IF(ROUNDUP(($A73-(D$14*5/$C$23))/(D$29*5/$C$23),0)&lt;0,0,ROUNDUP(($A73-(D$14*5/$C$23))/(D$29*5/$C$23),0))+D$30*IF(ROUNDUP(($A73-(D$15*5/$C$20))/(D$31*5/$C$20),0)&lt;0,0,ROUNDUP(($A73-(D$15*5/$C$20))/(D$31*5/$C$20),0))*$B$66/100+D$30*IF(ROUNDUP(($A73-(D$15*5/$C$21))/(D$31*5/$C$21),0)&lt;0,0,ROUNDUP(($A73-(D$15*5/$C$21))/(D$31*5/$C$21),0))*$B$66/100+D$30*IF(ROUNDUP(($A73-(D$15*5/$C$22))/(D$31*5/$C$22),0)&lt;0,0,ROUNDUP(($A73-(D$15*5/$C$22))/(D$31*5/$C$22),0))*$B$66/100+D$34*ROUNDDOWN($A73/D$35,0)+D$36*ROUNDDOWN($A73/D$37,0)*3*$B$66/100+D$38*ROUNDDOWN($A73/D$40,0)*$B$66/100+D$38*ROUNDDOWN($A73/D$39,0)*$B$67/100+D$43*ROUNDDOWN($A73/D$44,0)*$B$66/100+D$41*ROUNDDOWN($A73/D$42,0)*$B$67/100+D$47*ROUNDDOWN($A73/D$49,0)*$B$67/100+D$47*ROUNDDOWN($A73/D$48,0)*$B$66/100+D$52*ROUNDDOWN($A73/D$53,0)+D$54*ROUNDDOWN($A73/D$55,0)+D$58*ROUNDDOWN($A73/D$59,0)</f>
        <v>3870</v>
      </c>
      <c r="E73" s="14">
        <f>E$24*IF($C$70,1,0)+E$28*IF(ROUNDUP(($A73-(E$14*5/$C$23))/(E$29*5/$C$23),0)&lt;0,0,ROUNDUP(($A73-(E$14*5/$C$23))/(E$29*5/$C$23),0))+E$30*IF(ROUNDUP(($A73-(E$15*5/$C$20))/(E$31*5/$C$20),0)&lt;0,0,ROUNDUP(($A73-(E$15*5/$C$20))/(E$31*5/$C$20),0))*$B$66/100+E$30*IF(ROUNDUP(($A73-(E$15*5/$C$21))/(E$31*5/$C$21),0)&lt;0,0,ROUNDUP(($A73-(E$15*5/$C$21))/(E$31*5/$C$21),0))*$B$66/100+E$30*IF(ROUNDUP(($A73-(E$15*5/$C$22))/(E$31*5/$C$22),0)&lt;0,0,ROUNDUP(($A73-(E$15*5/$C$22))/(E$31*5/$C$22),0))*$B$66/100+E$34*ROUNDDOWN($A73/E$35,0)+E$36*ROUNDDOWN($A73/E$37,0)*3*$B$66/100+E$38*ROUNDDOWN($A73/E$40,0)*$B$66/100+E$38*ROUNDDOWN($A73/E$39,0)*$B$67/100+E$43*ROUNDDOWN($A73/E$44,0)*$B$66/100+E$41*ROUNDDOWN($A73/E$42,0)*$B$67/100+E$47*ROUNDDOWN($A73/E$49,0)*$B$67/100+E$47*ROUNDDOWN($A73/E$48,0)*$B$66/100+E$52*ROUNDDOWN($A73/E$53,0)+E$54*ROUNDDOWN($A73/E$55,0)+E$58*ROUNDDOWN($A73/E$59,0)</f>
        <v>7250</v>
      </c>
      <c r="F73" s="14">
        <f>F$24*IF($C$70,1,0)+F$28*IF(ROUNDUP(($A73-(F$14*5/$C$23))/(F$29*5/$C$23),0)&lt;0,0,ROUNDUP(($A73-(F$14*5/$C$23))/(F$29*5/$C$23),0))+F$30*IF(ROUNDUP(($A73-(F$15*5/$C$20))/(F$31*5/$C$20),0)&lt;0,0,ROUNDUP(($A73-(F$15*5/$C$20))/(F$31*5/$C$20),0))*$B$66/100+F$30*IF(ROUNDUP(($A73-(F$15*5/$C$21))/(F$31*5/$C$21),0)&lt;0,0,ROUNDUP(($A73-(F$15*5/$C$21))/(F$31*5/$C$21),0))*$B$66/100+F$30*IF(ROUNDUP(($A73-(F$15*5/$C$22))/(F$31*5/$C$22),0)&lt;0,0,ROUNDUP(($A73-(F$15*5/$C$22))/(F$31*5/$C$22),0))*$B$66/100+F$34*ROUNDDOWN($A73/F$35,0)+F$36*ROUNDDOWN($A73/F$37,0)*3*$B$66/100+F$38*ROUNDDOWN($A73/F$40,0)*$B$66/100+F$38*ROUNDDOWN($A73/F$39,0)*$B$67/100+F$43*ROUNDDOWN($A73/F$44,0)*$B$66/100+F$41*ROUNDDOWN($A73/F$42,0)*$B$67/100+F$47*ROUNDDOWN($A73/F$49,0)*$B$67/100+F$47*ROUNDDOWN($A73/F$48,0)*$B$66/100+F$52*ROUNDDOWN($A73/F$53,0)+F$54*ROUNDDOWN($A73/F$55,0)+F$58*ROUNDDOWN($A73/F$59,0)</f>
        <v>2550</v>
      </c>
      <c r="G73" s="14">
        <f>G$24*IF($C$70,1,0)+G$28*IF(ROUNDUP(($A73-(G$14*5/$C$23))/(G$29*5/$C$23),0)&lt;0,0,ROUNDUP(($A73-(G$14*5/$C$23))/(G$29*5/$C$23),0))+G$30*IF(ROUNDUP(($A73-(G$15*5/$C$20))/(G$31*5/$C$20),0)&lt;0,0,ROUNDUP(($A73-(G$15*5/$C$20))/(G$31*5/$C$20),0))*$B$66/100+G$30*IF(ROUNDUP(($A73-(G$15*5/$C$21))/(G$31*5/$C$21),0)&lt;0,0,ROUNDUP(($A73-(G$15*5/$C$21))/(G$31*5/$C$21),0))*$B$66/100+G$30*IF(ROUNDUP(($A73-(G$15*5/$C$22))/(G$31*5/$C$22),0)&lt;0,0,ROUNDUP(($A73-(G$15*5/$C$22))/(G$31*5/$C$22),0))*$B$66/100+G$34*ROUNDDOWN($A73/G$35,0)+G$36*ROUNDDOWN($A73/G$37,0)*3*$B$66/100+G$38*ROUNDDOWN($A73/G$40,0)*$B$66/100+G$38*ROUNDDOWN($A73/G$39,0)*$B$67/100+G$43*ROUNDDOWN($A73/G$44,0)*$B$66/100+G$41*ROUNDDOWN($A73/G$42,0)*$B$67/100+G$47*ROUNDDOWN($A73/G$49,0)*$B$67/100+G$47*ROUNDDOWN($A73/G$48,0)*$B$66/100+G$52*ROUNDDOWN($A73/G$53,0)+G$54*ROUNDDOWN($A73/G$55,0)+G$58*ROUNDDOWN($A73/G$59,0)</f>
        <v>5605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</row>
    <row r="74" spans="1:76" ht="12.75">
      <c r="A74" s="3">
        <v>1000</v>
      </c>
      <c r="D74" s="14">
        <f aca="true" t="shared" si="0" ref="D74:G137">D$24*IF($C$70,1,0)+D$28*IF(ROUNDUP(($A74-(D$14*5/$C$23))/(D$29*5/$C$23),0)&lt;0,0,ROUNDUP(($A74-(D$14*5/$C$23))/(D$29*5/$C$23),0))+D$30*IF(ROUNDUP(($A74-(D$15*5/$C$20))/(D$31*5/$C$20),0)&lt;0,0,ROUNDUP(($A74-(D$15*5/$C$20))/(D$31*5/$C$20),0))*$B$66/100+D$30*IF(ROUNDUP(($A74-(D$15*5/$C$21))/(D$31*5/$C$21),0)&lt;0,0,ROUNDUP(($A74-(D$15*5/$C$21))/(D$31*5/$C$21),0))*$B$66/100+D$30*IF(ROUNDUP(($A74-(D$15*5/$C$22))/(D$31*5/$C$22),0)&lt;0,0,ROUNDUP(($A74-(D$15*5/$C$22))/(D$31*5/$C$22),0))*$B$66/100+D$34*ROUNDDOWN($A74/D$35,0)+D$36*ROUNDDOWN($A74/D$37,0)*3*$B$66/100+D$38*ROUNDDOWN($A74/D$40,0)*$B$66/100+D$38*ROUNDDOWN($A74/D$39,0)*$B$67/100+D$43*ROUNDDOWN($A74/D$44,0)*$B$66/100+D$41*ROUNDDOWN($A74/D$42,0)*$B$67/100+D$47*ROUNDDOWN($A74/D$49,0)*$B$67/100+D$47*ROUNDDOWN($A74/D$48,0)*$B$66/100+D$52*ROUNDDOWN($A74/D$53,0)+D$54*ROUNDDOWN($A74/D$55,0)+D$58*ROUNDDOWN($A74/D$59,0)</f>
        <v>3870</v>
      </c>
      <c r="E74" s="14">
        <f t="shared" si="0"/>
        <v>7250</v>
      </c>
      <c r="F74" s="14">
        <f aca="true" t="shared" si="1" ref="F74:F137">F$24*IF($C$70,1,0)+F$28*IF(ROUNDUP(($A74-(F$14*5/$C$23))/(F$29*5/$C$23),0)&lt;0,0,ROUNDUP(($A74-(F$14*5/$C$23))/(F$29*5/$C$23),0))+F$30*IF(ROUNDUP(($A74-(F$15*5/$C$20))/(F$31*5/$C$20),0)&lt;0,0,ROUNDUP(($A74-(F$15*5/$C$20))/(F$31*5/$C$20),0))*$B$66/100+F$30*IF(ROUNDUP(($A74-(F$15*5/$C$21))/(F$31*5/$C$21),0)&lt;0,0,ROUNDUP(($A74-(F$15*5/$C$21))/(F$31*5/$C$21),0))*$B$66/100+F$30*IF(ROUNDUP(($A74-(F$15*5/$C$22))/(F$31*5/$C$22),0)&lt;0,0,ROUNDUP(($A74-(F$15*5/$C$22))/(F$31*5/$C$22),0))*$B$66/100+F$34*ROUNDDOWN($A74/F$35,0)+F$36*ROUNDDOWN($A74/F$37,0)*3*$B$66/100+F$38*ROUNDDOWN($A74/F$40,0)*$B$66/100+F$38*ROUNDDOWN($A74/F$39,0)*$B$67/100+F$43*ROUNDDOWN($A74/F$44,0)*$B$66/100+F$41*ROUNDDOWN($A74/F$42,0)*$B$67/100+F$47*ROUNDDOWN($A74/F$49,0)*$B$67/100+F$47*ROUNDDOWN($A74/F$48,0)*$B$66/100+F$52*ROUNDDOWN($A74/F$53,0)+F$54*ROUNDDOWN($A74/F$55,0)+F$58*ROUNDDOWN($A74/F$59,0)</f>
        <v>2945.25</v>
      </c>
      <c r="G74" s="14">
        <f t="shared" si="0"/>
        <v>5605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</row>
    <row r="75" spans="1:76" ht="12.75">
      <c r="A75" s="3">
        <v>5000</v>
      </c>
      <c r="D75" s="14">
        <f t="shared" si="0"/>
        <v>4589.05</v>
      </c>
      <c r="E75" s="14">
        <f t="shared" si="0"/>
        <v>7969.05</v>
      </c>
      <c r="F75" s="14">
        <f t="shared" si="1"/>
        <v>3735.75</v>
      </c>
      <c r="G75" s="14">
        <f t="shared" si="0"/>
        <v>5742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</row>
    <row r="76" spans="1:76" ht="12.75">
      <c r="A76" s="3">
        <v>10000</v>
      </c>
      <c r="D76" s="14">
        <f t="shared" si="0"/>
        <v>5308.1</v>
      </c>
      <c r="E76" s="14">
        <f t="shared" si="0"/>
        <v>8688.1</v>
      </c>
      <c r="F76" s="14">
        <f t="shared" si="1"/>
        <v>4526.25</v>
      </c>
      <c r="G76" s="14">
        <f t="shared" si="0"/>
        <v>6016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</row>
    <row r="77" spans="1:76" ht="12.75" hidden="1">
      <c r="A77" s="3">
        <v>15000</v>
      </c>
      <c r="D77" s="14">
        <f t="shared" si="0"/>
        <v>6027.15</v>
      </c>
      <c r="E77" s="14">
        <f t="shared" si="0"/>
        <v>9407.15</v>
      </c>
      <c r="F77" s="14">
        <f t="shared" si="1"/>
        <v>5712</v>
      </c>
      <c r="G77" s="14">
        <f t="shared" si="0"/>
        <v>6153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</row>
    <row r="78" spans="1:76" ht="12.75" hidden="1">
      <c r="A78" s="3">
        <v>20000</v>
      </c>
      <c r="D78" s="14">
        <f t="shared" si="0"/>
        <v>6746.2</v>
      </c>
      <c r="E78" s="14">
        <f t="shared" si="0"/>
        <v>10126.2</v>
      </c>
      <c r="F78" s="14">
        <f t="shared" si="1"/>
        <v>6655.25</v>
      </c>
      <c r="G78" s="14">
        <f t="shared" si="0"/>
        <v>6290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</row>
    <row r="79" spans="1:76" ht="12.75" hidden="1">
      <c r="A79" s="3">
        <v>25000</v>
      </c>
      <c r="D79" s="14">
        <f t="shared" si="0"/>
        <v>7465.25</v>
      </c>
      <c r="E79" s="14">
        <f t="shared" si="0"/>
        <v>10845.25</v>
      </c>
      <c r="F79" s="14">
        <f t="shared" si="1"/>
        <v>7841</v>
      </c>
      <c r="G79" s="14">
        <f t="shared" si="0"/>
        <v>6564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</row>
    <row r="80" spans="1:76" ht="12.75" hidden="1">
      <c r="A80" s="3">
        <v>30000</v>
      </c>
      <c r="D80" s="14">
        <f t="shared" si="0"/>
        <v>8592.4</v>
      </c>
      <c r="E80" s="14">
        <f t="shared" si="0"/>
        <v>11972.399999999998</v>
      </c>
      <c r="F80" s="14">
        <f t="shared" si="1"/>
        <v>8631.5</v>
      </c>
      <c r="G80" s="14">
        <f t="shared" si="0"/>
        <v>6743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</row>
    <row r="81" spans="1:76" ht="12.75" hidden="1">
      <c r="A81" s="3">
        <v>35000</v>
      </c>
      <c r="D81" s="14">
        <f t="shared" si="0"/>
        <v>9311.449999999999</v>
      </c>
      <c r="E81" s="14">
        <f t="shared" si="0"/>
        <v>12691.449999999999</v>
      </c>
      <c r="F81" s="14">
        <f t="shared" si="1"/>
        <v>9817.25</v>
      </c>
      <c r="G81" s="14">
        <f t="shared" si="0"/>
        <v>6880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</row>
    <row r="82" spans="1:76" ht="12.75" hidden="1">
      <c r="A82" s="3">
        <v>40000</v>
      </c>
      <c r="D82" s="14">
        <f t="shared" si="0"/>
        <v>10030.499999999998</v>
      </c>
      <c r="E82" s="14">
        <f t="shared" si="0"/>
        <v>13410.499999999998</v>
      </c>
      <c r="F82" s="14">
        <f t="shared" si="1"/>
        <v>10760.5</v>
      </c>
      <c r="G82" s="14">
        <f t="shared" si="0"/>
        <v>7017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</row>
    <row r="83" spans="1:76" ht="12.75" hidden="1">
      <c r="A83" s="3">
        <v>45000</v>
      </c>
      <c r="D83" s="14">
        <f t="shared" si="0"/>
        <v>10749.55</v>
      </c>
      <c r="E83" s="14">
        <f t="shared" si="0"/>
        <v>14129.55</v>
      </c>
      <c r="F83" s="14">
        <f t="shared" si="1"/>
        <v>11946.25</v>
      </c>
      <c r="G83" s="14">
        <f t="shared" si="0"/>
        <v>7291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</row>
    <row r="84" spans="1:76" ht="12.75">
      <c r="A84" s="3">
        <v>50000</v>
      </c>
      <c r="D84" s="14">
        <f t="shared" si="0"/>
        <v>11468.599999999999</v>
      </c>
      <c r="E84" s="14">
        <f t="shared" si="0"/>
        <v>14848.599999999999</v>
      </c>
      <c r="F84" s="14">
        <f t="shared" si="1"/>
        <v>12736.75</v>
      </c>
      <c r="G84" s="14">
        <f t="shared" si="0"/>
        <v>8213.25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</row>
    <row r="85" spans="1:76" ht="12.75" hidden="1">
      <c r="A85" s="3">
        <v>55000</v>
      </c>
      <c r="D85" s="14">
        <f t="shared" si="0"/>
        <v>12187.649999999998</v>
      </c>
      <c r="E85" s="14">
        <f t="shared" si="0"/>
        <v>15567.649999999998</v>
      </c>
      <c r="F85" s="14">
        <f t="shared" si="1"/>
        <v>13922.5</v>
      </c>
      <c r="G85" s="14">
        <f t="shared" si="0"/>
        <v>8350.25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</row>
    <row r="86" spans="1:76" ht="12.75" hidden="1">
      <c r="A86" s="3">
        <v>60000</v>
      </c>
      <c r="D86" s="14">
        <f t="shared" si="0"/>
        <v>13314.800000000001</v>
      </c>
      <c r="E86" s="14">
        <f t="shared" si="0"/>
        <v>16694.8</v>
      </c>
      <c r="F86" s="14">
        <f t="shared" si="1"/>
        <v>14865.75</v>
      </c>
      <c r="G86" s="14">
        <f t="shared" si="0"/>
        <v>8666.25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</row>
    <row r="87" spans="1:76" ht="12.75" hidden="1">
      <c r="A87" s="3">
        <v>65000</v>
      </c>
      <c r="D87" s="14">
        <f t="shared" si="0"/>
        <v>14033.85</v>
      </c>
      <c r="E87" s="14">
        <f t="shared" si="0"/>
        <v>17413.85</v>
      </c>
      <c r="F87" s="14">
        <f t="shared" si="1"/>
        <v>16051.5</v>
      </c>
      <c r="G87" s="14">
        <f t="shared" si="0"/>
        <v>8803.25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</row>
    <row r="88" spans="1:76" ht="12.75" hidden="1">
      <c r="A88" s="3">
        <v>70000</v>
      </c>
      <c r="D88" s="14">
        <f t="shared" si="0"/>
        <v>14752.900000000001</v>
      </c>
      <c r="E88" s="14">
        <f t="shared" si="0"/>
        <v>18132.899999999998</v>
      </c>
      <c r="F88" s="14">
        <f t="shared" si="1"/>
        <v>16842</v>
      </c>
      <c r="G88" s="14">
        <f t="shared" si="0"/>
        <v>8940.25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</row>
    <row r="89" spans="1:76" ht="12.75" hidden="1">
      <c r="A89" s="3">
        <v>75000</v>
      </c>
      <c r="D89" s="14">
        <f t="shared" si="0"/>
        <v>15471.95</v>
      </c>
      <c r="E89" s="14">
        <f t="shared" si="0"/>
        <v>18851.949999999997</v>
      </c>
      <c r="F89" s="14">
        <f t="shared" si="1"/>
        <v>18027.75</v>
      </c>
      <c r="G89" s="14">
        <f t="shared" si="0"/>
        <v>9214.25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</row>
    <row r="90" spans="1:76" ht="12.75" hidden="1">
      <c r="A90" s="3">
        <v>80000</v>
      </c>
      <c r="D90" s="14">
        <f t="shared" si="0"/>
        <v>16191</v>
      </c>
      <c r="E90" s="14">
        <f t="shared" si="0"/>
        <v>19570.999999999996</v>
      </c>
      <c r="F90" s="14">
        <f t="shared" si="1"/>
        <v>19031</v>
      </c>
      <c r="G90" s="14">
        <f t="shared" si="0"/>
        <v>9351.25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</row>
    <row r="91" spans="1:76" ht="12.75" hidden="1">
      <c r="A91" s="3">
        <v>85000</v>
      </c>
      <c r="D91" s="14">
        <f t="shared" si="0"/>
        <v>16910.05</v>
      </c>
      <c r="E91" s="14">
        <f t="shared" si="0"/>
        <v>20290.049999999996</v>
      </c>
      <c r="F91" s="14">
        <f t="shared" si="1"/>
        <v>20216.75</v>
      </c>
      <c r="G91" s="14">
        <f t="shared" si="0"/>
        <v>9488.25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</row>
    <row r="92" spans="1:76" ht="12.75" hidden="1">
      <c r="A92" s="3">
        <v>90000</v>
      </c>
      <c r="D92" s="14">
        <f t="shared" si="0"/>
        <v>18037.200000000004</v>
      </c>
      <c r="E92" s="14">
        <f t="shared" si="0"/>
        <v>21417.200000000004</v>
      </c>
      <c r="F92" s="14">
        <f t="shared" si="1"/>
        <v>21007.25</v>
      </c>
      <c r="G92" s="14">
        <f t="shared" si="0"/>
        <v>9804.25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</row>
    <row r="93" spans="1:76" ht="12.75" hidden="1">
      <c r="A93" s="3">
        <v>95000</v>
      </c>
      <c r="D93" s="14">
        <f t="shared" si="0"/>
        <v>18756.250000000004</v>
      </c>
      <c r="E93" s="14">
        <f t="shared" si="0"/>
        <v>22136.250000000004</v>
      </c>
      <c r="F93" s="14">
        <f t="shared" si="1"/>
        <v>22193</v>
      </c>
      <c r="G93" s="14">
        <f t="shared" si="0"/>
        <v>9941.25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</row>
    <row r="94" spans="1:76" ht="12.75">
      <c r="A94" s="3">
        <v>100000</v>
      </c>
      <c r="D94" s="14">
        <f t="shared" si="0"/>
        <v>19720.9</v>
      </c>
      <c r="E94" s="14">
        <f t="shared" si="0"/>
        <v>23100.9</v>
      </c>
      <c r="F94" s="14">
        <f t="shared" si="1"/>
        <v>23216.25</v>
      </c>
      <c r="G94" s="14">
        <f t="shared" si="0"/>
        <v>11052.5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</row>
    <row r="95" spans="1:76" ht="12.75" hidden="1">
      <c r="A95" s="3">
        <v>105000</v>
      </c>
      <c r="D95" s="14">
        <f t="shared" si="0"/>
        <v>20439.95</v>
      </c>
      <c r="E95" s="14">
        <f t="shared" si="0"/>
        <v>23819.95</v>
      </c>
      <c r="F95" s="14">
        <f t="shared" si="1"/>
        <v>24402</v>
      </c>
      <c r="G95" s="14">
        <f t="shared" si="0"/>
        <v>11189.5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</row>
    <row r="96" spans="1:76" ht="12.75" hidden="1">
      <c r="A96" s="3">
        <v>110000</v>
      </c>
      <c r="D96" s="14">
        <f t="shared" si="0"/>
        <v>21159</v>
      </c>
      <c r="E96" s="14">
        <f t="shared" si="0"/>
        <v>24539</v>
      </c>
      <c r="F96" s="14">
        <f t="shared" si="1"/>
        <v>25192.5</v>
      </c>
      <c r="G96" s="14">
        <f t="shared" si="0"/>
        <v>11463.5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</row>
    <row r="97" spans="1:76" ht="12.75" hidden="1">
      <c r="A97" s="3">
        <v>115000</v>
      </c>
      <c r="D97" s="14">
        <f t="shared" si="0"/>
        <v>21878.050000000003</v>
      </c>
      <c r="E97" s="14">
        <f t="shared" si="0"/>
        <v>25258.050000000003</v>
      </c>
      <c r="F97" s="14">
        <f t="shared" si="1"/>
        <v>26378.25</v>
      </c>
      <c r="G97" s="14">
        <f t="shared" si="0"/>
        <v>11600.5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</row>
    <row r="98" spans="1:76" ht="12.75" hidden="1">
      <c r="A98" s="3">
        <v>120000</v>
      </c>
      <c r="D98" s="14">
        <f t="shared" si="0"/>
        <v>23005.2</v>
      </c>
      <c r="E98" s="14">
        <f t="shared" si="0"/>
        <v>26385.2</v>
      </c>
      <c r="F98" s="14">
        <f t="shared" si="1"/>
        <v>27321.5</v>
      </c>
      <c r="G98" s="14">
        <f t="shared" si="0"/>
        <v>11779.5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</row>
    <row r="99" spans="1:76" ht="12.75" hidden="1">
      <c r="A99" s="3">
        <v>125000</v>
      </c>
      <c r="D99" s="14">
        <f t="shared" si="0"/>
        <v>23724.25</v>
      </c>
      <c r="E99" s="14">
        <f t="shared" si="0"/>
        <v>27104.25</v>
      </c>
      <c r="F99" s="14">
        <f t="shared" si="1"/>
        <v>28507.25</v>
      </c>
      <c r="G99" s="14">
        <f t="shared" si="0"/>
        <v>12053.5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</row>
    <row r="100" spans="1:76" ht="12.75" hidden="1">
      <c r="A100" s="3">
        <v>130000</v>
      </c>
      <c r="D100" s="14">
        <f t="shared" si="0"/>
        <v>24443.3</v>
      </c>
      <c r="E100" s="14">
        <f t="shared" si="0"/>
        <v>27823.3</v>
      </c>
      <c r="F100" s="14">
        <f t="shared" si="1"/>
        <v>29297.75</v>
      </c>
      <c r="G100" s="14">
        <f t="shared" si="0"/>
        <v>12190.5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</row>
    <row r="101" spans="1:76" ht="12.75" hidden="1">
      <c r="A101" s="3">
        <v>135000</v>
      </c>
      <c r="D101" s="14">
        <f t="shared" si="0"/>
        <v>25162.35</v>
      </c>
      <c r="E101" s="14">
        <f t="shared" si="0"/>
        <v>28542.35</v>
      </c>
      <c r="F101" s="14">
        <f t="shared" si="1"/>
        <v>30483.5</v>
      </c>
      <c r="G101" s="14">
        <f t="shared" si="0"/>
        <v>12327.5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</row>
    <row r="102" spans="1:76" ht="12.75" hidden="1">
      <c r="A102" s="3">
        <v>140000</v>
      </c>
      <c r="D102" s="14">
        <f t="shared" si="0"/>
        <v>25881.4</v>
      </c>
      <c r="E102" s="14">
        <f t="shared" si="0"/>
        <v>29261.4</v>
      </c>
      <c r="F102" s="14">
        <f t="shared" si="1"/>
        <v>31426.75</v>
      </c>
      <c r="G102" s="14">
        <f t="shared" si="0"/>
        <v>12601.5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</row>
    <row r="103" spans="1:76" ht="12.75" hidden="1">
      <c r="A103" s="3">
        <v>145000</v>
      </c>
      <c r="D103" s="14">
        <f t="shared" si="0"/>
        <v>26600.45</v>
      </c>
      <c r="E103" s="14">
        <f t="shared" si="0"/>
        <v>29980.45</v>
      </c>
      <c r="F103" s="14">
        <f t="shared" si="1"/>
        <v>32612.5</v>
      </c>
      <c r="G103" s="14">
        <f t="shared" si="0"/>
        <v>12738.5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</row>
    <row r="104" spans="1:76" ht="12.75">
      <c r="A104" s="3">
        <v>150000</v>
      </c>
      <c r="D104" s="14">
        <f t="shared" si="0"/>
        <v>27727.6</v>
      </c>
      <c r="E104" s="14">
        <f t="shared" si="0"/>
        <v>31107.6</v>
      </c>
      <c r="F104" s="14">
        <f t="shared" si="1"/>
        <v>33403</v>
      </c>
      <c r="G104" s="14">
        <f t="shared" si="0"/>
        <v>13864.75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</row>
    <row r="105" spans="1:76" ht="12.75" hidden="1">
      <c r="A105" s="3">
        <v>155000</v>
      </c>
      <c r="D105" s="14">
        <f t="shared" si="0"/>
        <v>28446.649999999998</v>
      </c>
      <c r="E105" s="14">
        <f t="shared" si="0"/>
        <v>31826.649999999998</v>
      </c>
      <c r="F105" s="14">
        <f t="shared" si="1"/>
        <v>34588.75</v>
      </c>
      <c r="G105" s="14">
        <f t="shared" si="0"/>
        <v>14001.75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</row>
    <row r="106" spans="1:76" ht="12.75" hidden="1">
      <c r="A106" s="3">
        <v>160000</v>
      </c>
      <c r="D106" s="14">
        <f t="shared" si="0"/>
        <v>29165.699999999997</v>
      </c>
      <c r="E106" s="14">
        <f t="shared" si="0"/>
        <v>32545.699999999997</v>
      </c>
      <c r="F106" s="14">
        <f t="shared" si="1"/>
        <v>35592</v>
      </c>
      <c r="G106" s="14">
        <f t="shared" si="0"/>
        <v>14275.75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</row>
    <row r="107" spans="1:76" ht="12.75" hidden="1">
      <c r="A107" s="3">
        <v>165000</v>
      </c>
      <c r="D107" s="14">
        <f t="shared" si="0"/>
        <v>29884.75</v>
      </c>
      <c r="E107" s="14">
        <f t="shared" si="0"/>
        <v>33264.75</v>
      </c>
      <c r="F107" s="14">
        <f t="shared" si="1"/>
        <v>36777.75</v>
      </c>
      <c r="G107" s="14">
        <f t="shared" si="0"/>
        <v>14412.75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</row>
    <row r="108" spans="1:76" ht="12.75" hidden="1">
      <c r="A108" s="3">
        <v>170000</v>
      </c>
      <c r="D108" s="14">
        <f t="shared" si="0"/>
        <v>30603.8</v>
      </c>
      <c r="E108" s="14">
        <f t="shared" si="0"/>
        <v>33983.799999999996</v>
      </c>
      <c r="F108" s="14">
        <f t="shared" si="1"/>
        <v>37568.25</v>
      </c>
      <c r="G108" s="14">
        <f t="shared" si="0"/>
        <v>14549.75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76" ht="12.75" hidden="1">
      <c r="A109" s="3">
        <v>175000</v>
      </c>
      <c r="D109" s="14">
        <f t="shared" si="0"/>
        <v>31322.85</v>
      </c>
      <c r="E109" s="14">
        <f t="shared" si="0"/>
        <v>34702.85</v>
      </c>
      <c r="F109" s="14">
        <f t="shared" si="1"/>
        <v>38754</v>
      </c>
      <c r="G109" s="14">
        <f t="shared" si="0"/>
        <v>14823.75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</row>
    <row r="110" spans="1:76" ht="12.75" hidden="1">
      <c r="A110" s="3">
        <v>180000</v>
      </c>
      <c r="D110" s="14">
        <f t="shared" si="0"/>
        <v>32449.999999999996</v>
      </c>
      <c r="E110" s="14">
        <f t="shared" si="0"/>
        <v>35830.00000000001</v>
      </c>
      <c r="F110" s="14">
        <f t="shared" si="1"/>
        <v>39697.25</v>
      </c>
      <c r="G110" s="14">
        <f t="shared" si="0"/>
        <v>15002.75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</row>
    <row r="111" spans="1:76" ht="12.75" hidden="1">
      <c r="A111" s="3">
        <v>185000</v>
      </c>
      <c r="D111" s="14">
        <f t="shared" si="0"/>
        <v>33169.049999999996</v>
      </c>
      <c r="E111" s="14">
        <f t="shared" si="0"/>
        <v>36549.05</v>
      </c>
      <c r="F111" s="14">
        <f t="shared" si="1"/>
        <v>40883</v>
      </c>
      <c r="G111" s="14">
        <f t="shared" si="0"/>
        <v>15139.75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</row>
    <row r="112" spans="1:76" ht="12.75" hidden="1">
      <c r="A112" s="3">
        <v>190000</v>
      </c>
      <c r="D112" s="14">
        <f t="shared" si="0"/>
        <v>33888.1</v>
      </c>
      <c r="E112" s="14">
        <f t="shared" si="0"/>
        <v>37268.100000000006</v>
      </c>
      <c r="F112" s="14">
        <f t="shared" si="1"/>
        <v>41673.5</v>
      </c>
      <c r="G112" s="14">
        <f t="shared" si="0"/>
        <v>15413.75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ht="12.75" hidden="1">
      <c r="A113" s="3">
        <v>195000</v>
      </c>
      <c r="D113" s="14">
        <f t="shared" si="0"/>
        <v>34607.15</v>
      </c>
      <c r="E113" s="14">
        <f t="shared" si="0"/>
        <v>37987.15</v>
      </c>
      <c r="F113" s="14">
        <f t="shared" si="1"/>
        <v>42859.25</v>
      </c>
      <c r="G113" s="14">
        <f t="shared" si="0"/>
        <v>15550.75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ht="12.75">
      <c r="A114" s="3">
        <v>200000</v>
      </c>
      <c r="D114" s="14">
        <f t="shared" si="0"/>
        <v>35571.8</v>
      </c>
      <c r="E114" s="14">
        <f t="shared" si="0"/>
        <v>38951.8</v>
      </c>
      <c r="F114" s="14">
        <f t="shared" si="1"/>
        <v>43882.5</v>
      </c>
      <c r="G114" s="14">
        <f t="shared" si="0"/>
        <v>16662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</row>
    <row r="115" spans="1:76" ht="12.75" hidden="1">
      <c r="A115" s="3">
        <v>205000</v>
      </c>
      <c r="D115" s="14">
        <f t="shared" si="0"/>
        <v>36290.850000000006</v>
      </c>
      <c r="E115" s="14">
        <f t="shared" si="0"/>
        <v>39670.850000000006</v>
      </c>
      <c r="F115" s="14">
        <f t="shared" si="1"/>
        <v>45068.25</v>
      </c>
      <c r="G115" s="14">
        <f t="shared" si="0"/>
        <v>16936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ht="12.75" hidden="1">
      <c r="A116" s="3">
        <v>210000</v>
      </c>
      <c r="D116" s="14">
        <f t="shared" si="0"/>
        <v>37417.99999999999</v>
      </c>
      <c r="E116" s="14">
        <f t="shared" si="0"/>
        <v>40797.99999999999</v>
      </c>
      <c r="F116" s="14">
        <f t="shared" si="1"/>
        <v>45858.75</v>
      </c>
      <c r="G116" s="14">
        <f t="shared" si="0"/>
        <v>17115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</row>
    <row r="117" spans="1:76" ht="12.75" hidden="1">
      <c r="A117" s="3">
        <v>215000</v>
      </c>
      <c r="D117" s="14">
        <f t="shared" si="0"/>
        <v>38137.049999999996</v>
      </c>
      <c r="E117" s="14">
        <f t="shared" si="0"/>
        <v>41517.049999999996</v>
      </c>
      <c r="F117" s="14">
        <f t="shared" si="1"/>
        <v>47044.5</v>
      </c>
      <c r="G117" s="14">
        <f t="shared" si="0"/>
        <v>17252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</row>
    <row r="118" spans="1:76" ht="12.75" hidden="1">
      <c r="A118" s="3">
        <v>220000</v>
      </c>
      <c r="D118" s="14">
        <f t="shared" si="0"/>
        <v>38856.09999999999</v>
      </c>
      <c r="E118" s="14">
        <f t="shared" si="0"/>
        <v>42236.09999999999</v>
      </c>
      <c r="F118" s="14">
        <f t="shared" si="1"/>
        <v>47987.75</v>
      </c>
      <c r="G118" s="14">
        <f t="shared" si="0"/>
        <v>17389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ht="12.75" hidden="1">
      <c r="A119" s="3">
        <v>225000</v>
      </c>
      <c r="D119" s="14">
        <f t="shared" si="0"/>
        <v>39575.149999999994</v>
      </c>
      <c r="E119" s="14">
        <f t="shared" si="0"/>
        <v>42955.149999999994</v>
      </c>
      <c r="F119" s="14">
        <f t="shared" si="1"/>
        <v>49173.5</v>
      </c>
      <c r="G119" s="14">
        <f t="shared" si="0"/>
        <v>17663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</row>
    <row r="120" spans="1:76" ht="12.75" hidden="1">
      <c r="A120" s="3">
        <v>230000</v>
      </c>
      <c r="D120" s="14">
        <f t="shared" si="0"/>
        <v>40294.2</v>
      </c>
      <c r="E120" s="14">
        <f t="shared" si="0"/>
        <v>43674.2</v>
      </c>
      <c r="F120" s="14">
        <f t="shared" si="1"/>
        <v>49964</v>
      </c>
      <c r="G120" s="14">
        <f t="shared" si="0"/>
        <v>17800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</row>
    <row r="121" spans="1:76" ht="12.75" hidden="1">
      <c r="A121" s="3">
        <v>235000</v>
      </c>
      <c r="D121" s="14">
        <f t="shared" si="0"/>
        <v>41013.24999999999</v>
      </c>
      <c r="E121" s="14">
        <f t="shared" si="0"/>
        <v>44393.24999999999</v>
      </c>
      <c r="F121" s="14">
        <f t="shared" si="1"/>
        <v>51149.75</v>
      </c>
      <c r="G121" s="14">
        <f t="shared" si="0"/>
        <v>17937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</row>
    <row r="122" spans="1:76" ht="12.75" hidden="1">
      <c r="A122" s="3">
        <v>240000</v>
      </c>
      <c r="D122" s="14">
        <f t="shared" si="0"/>
        <v>42140.4</v>
      </c>
      <c r="E122" s="14">
        <f t="shared" si="0"/>
        <v>45520.4</v>
      </c>
      <c r="F122" s="14">
        <f t="shared" si="1"/>
        <v>52153</v>
      </c>
      <c r="G122" s="14">
        <f t="shared" si="0"/>
        <v>18253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</row>
    <row r="123" spans="1:76" ht="12.75" hidden="1">
      <c r="A123" s="3">
        <v>245000</v>
      </c>
      <c r="D123" s="14">
        <f t="shared" si="0"/>
        <v>42859.45</v>
      </c>
      <c r="E123" s="14">
        <f t="shared" si="0"/>
        <v>46239.45</v>
      </c>
      <c r="F123" s="14">
        <f t="shared" si="1"/>
        <v>53338.75</v>
      </c>
      <c r="G123" s="14">
        <f t="shared" si="0"/>
        <v>18390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</row>
    <row r="124" spans="1:76" ht="12.75" hidden="1">
      <c r="A124" s="3">
        <v>250000</v>
      </c>
      <c r="D124" s="14">
        <f t="shared" si="0"/>
        <v>43578.5</v>
      </c>
      <c r="E124" s="14">
        <f t="shared" si="0"/>
        <v>46958.5</v>
      </c>
      <c r="F124" s="14">
        <f t="shared" si="1"/>
        <v>54129.25</v>
      </c>
      <c r="G124" s="14">
        <f t="shared" si="0"/>
        <v>19312.25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</row>
    <row r="125" spans="1:76" ht="12.75" hidden="1">
      <c r="A125" s="3">
        <v>255000</v>
      </c>
      <c r="D125" s="14">
        <f t="shared" si="0"/>
        <v>44297.55</v>
      </c>
      <c r="E125" s="14">
        <f t="shared" si="0"/>
        <v>47677.55</v>
      </c>
      <c r="F125" s="14">
        <f t="shared" si="1"/>
        <v>55315</v>
      </c>
      <c r="G125" s="14">
        <f t="shared" si="0"/>
        <v>19586.25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</row>
    <row r="126" spans="1:76" ht="12.75" hidden="1">
      <c r="A126" s="3">
        <v>260000</v>
      </c>
      <c r="D126" s="14">
        <f t="shared" si="0"/>
        <v>45016.6</v>
      </c>
      <c r="E126" s="14">
        <f t="shared" si="0"/>
        <v>48396.6</v>
      </c>
      <c r="F126" s="14">
        <f t="shared" si="1"/>
        <v>56258.25</v>
      </c>
      <c r="G126" s="14">
        <f t="shared" si="0"/>
        <v>19723.25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</row>
    <row r="127" spans="1:76" ht="12.75" hidden="1">
      <c r="A127" s="3">
        <v>265000</v>
      </c>
      <c r="D127" s="14">
        <f t="shared" si="0"/>
        <v>45735.65</v>
      </c>
      <c r="E127" s="14">
        <f t="shared" si="0"/>
        <v>49115.65</v>
      </c>
      <c r="F127" s="14">
        <f t="shared" si="1"/>
        <v>57444</v>
      </c>
      <c r="G127" s="14">
        <f t="shared" si="0"/>
        <v>19860.25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</row>
    <row r="128" spans="1:76" ht="12.75" hidden="1">
      <c r="A128" s="3">
        <v>270000</v>
      </c>
      <c r="D128" s="14">
        <f t="shared" si="0"/>
        <v>46862.79999999999</v>
      </c>
      <c r="E128" s="14">
        <f t="shared" si="0"/>
        <v>50242.79999999999</v>
      </c>
      <c r="F128" s="14">
        <f t="shared" si="1"/>
        <v>58234.5</v>
      </c>
      <c r="G128" s="14">
        <f t="shared" si="0"/>
        <v>20039.25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</row>
    <row r="129" spans="1:76" ht="12.75" hidden="1">
      <c r="A129" s="3">
        <v>275000</v>
      </c>
      <c r="D129" s="14">
        <f t="shared" si="0"/>
        <v>47581.84999999999</v>
      </c>
      <c r="E129" s="14">
        <f t="shared" si="0"/>
        <v>50961.84999999999</v>
      </c>
      <c r="F129" s="14">
        <f t="shared" si="1"/>
        <v>59420.25</v>
      </c>
      <c r="G129" s="14">
        <f t="shared" si="0"/>
        <v>20313.25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</row>
    <row r="130" spans="1:76" ht="12.75" hidden="1">
      <c r="A130" s="3">
        <v>280000</v>
      </c>
      <c r="D130" s="14">
        <f t="shared" si="0"/>
        <v>48300.899999999994</v>
      </c>
      <c r="E130" s="14">
        <f t="shared" si="0"/>
        <v>51680.899999999994</v>
      </c>
      <c r="F130" s="14">
        <f t="shared" si="1"/>
        <v>60363.5</v>
      </c>
      <c r="G130" s="14">
        <f t="shared" si="0"/>
        <v>20450.25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</row>
    <row r="131" spans="1:76" ht="12.75" hidden="1">
      <c r="A131" s="3">
        <v>285000</v>
      </c>
      <c r="D131" s="14">
        <f t="shared" si="0"/>
        <v>49019.94999999999</v>
      </c>
      <c r="E131" s="14">
        <f t="shared" si="0"/>
        <v>52399.94999999999</v>
      </c>
      <c r="F131" s="14">
        <f t="shared" si="1"/>
        <v>61549.25</v>
      </c>
      <c r="G131" s="14">
        <f t="shared" si="0"/>
        <v>20587.25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</row>
    <row r="132" spans="1:76" ht="12.75" hidden="1">
      <c r="A132" s="3">
        <v>290000</v>
      </c>
      <c r="D132" s="14">
        <f t="shared" si="0"/>
        <v>49738.99999999999</v>
      </c>
      <c r="E132" s="14">
        <f t="shared" si="0"/>
        <v>53118.99999999999</v>
      </c>
      <c r="F132" s="14">
        <f t="shared" si="1"/>
        <v>62339.75</v>
      </c>
      <c r="G132" s="14">
        <f t="shared" si="0"/>
        <v>20861.25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</row>
    <row r="133" spans="1:76" ht="12.75" hidden="1">
      <c r="A133" s="3">
        <v>295000</v>
      </c>
      <c r="D133" s="14">
        <f t="shared" si="0"/>
        <v>50458.04999999999</v>
      </c>
      <c r="E133" s="14">
        <f t="shared" si="0"/>
        <v>53838.04999999999</v>
      </c>
      <c r="F133" s="14">
        <f t="shared" si="1"/>
        <v>63525.5</v>
      </c>
      <c r="G133" s="14">
        <f t="shared" si="0"/>
        <v>20998.25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</row>
    <row r="134" spans="1:76" ht="12.75">
      <c r="A134" s="3">
        <v>300000</v>
      </c>
      <c r="D134" s="14">
        <f t="shared" si="0"/>
        <v>51830.8</v>
      </c>
      <c r="E134" s="14">
        <f t="shared" si="0"/>
        <v>55210.8</v>
      </c>
      <c r="F134" s="14">
        <f t="shared" si="1"/>
        <v>64548.75</v>
      </c>
      <c r="G134" s="14">
        <f t="shared" si="0"/>
        <v>23858.5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</row>
    <row r="135" spans="1:76" ht="12.75" hidden="1">
      <c r="A135" s="3">
        <v>305000</v>
      </c>
      <c r="D135" s="14">
        <f t="shared" si="0"/>
        <v>52549.850000000006</v>
      </c>
      <c r="E135" s="14">
        <f t="shared" si="0"/>
        <v>55929.850000000006</v>
      </c>
      <c r="F135" s="14">
        <f t="shared" si="1"/>
        <v>65734.5</v>
      </c>
      <c r="G135" s="14">
        <f t="shared" si="0"/>
        <v>24132.5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</row>
    <row r="136" spans="1:76" ht="12.75" hidden="1">
      <c r="A136" s="3">
        <v>310000</v>
      </c>
      <c r="D136" s="14">
        <f t="shared" si="0"/>
        <v>53268.9</v>
      </c>
      <c r="E136" s="14">
        <f t="shared" si="0"/>
        <v>56648.9</v>
      </c>
      <c r="F136" s="14">
        <f t="shared" si="1"/>
        <v>66525</v>
      </c>
      <c r="G136" s="14">
        <f t="shared" si="0"/>
        <v>24269.5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</row>
    <row r="137" spans="1:76" ht="12.75" hidden="1">
      <c r="A137" s="3">
        <v>315000</v>
      </c>
      <c r="D137" s="14">
        <f t="shared" si="0"/>
        <v>53987.950000000004</v>
      </c>
      <c r="E137" s="14">
        <f t="shared" si="0"/>
        <v>57367.950000000004</v>
      </c>
      <c r="F137" s="14">
        <f t="shared" si="1"/>
        <v>67710.75</v>
      </c>
      <c r="G137" s="14">
        <f t="shared" si="0"/>
        <v>24406.5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</row>
    <row r="138" spans="1:76" ht="12.75" hidden="1">
      <c r="A138" s="3">
        <v>320000</v>
      </c>
      <c r="D138" s="14">
        <f aca="true" t="shared" si="2" ref="D138:G174">D$24*IF($C$70,1,0)+D$28*IF(ROUNDUP(($A138-(D$14*5/$C$23))/(D$29*5/$C$23),0)&lt;0,0,ROUNDUP(($A138-(D$14*5/$C$23))/(D$29*5/$C$23),0))+D$30*IF(ROUNDUP(($A138-(D$15*5/$C$20))/(D$31*5/$C$20),0)&lt;0,0,ROUNDUP(($A138-(D$15*5/$C$20))/(D$31*5/$C$20),0))*$B$66/100+D$30*IF(ROUNDUP(($A138-(D$15*5/$C$21))/(D$31*5/$C$21),0)&lt;0,0,ROUNDUP(($A138-(D$15*5/$C$21))/(D$31*5/$C$21),0))*$B$66/100+D$30*IF(ROUNDUP(($A138-(D$15*5/$C$22))/(D$31*5/$C$22),0)&lt;0,0,ROUNDUP(($A138-(D$15*5/$C$22))/(D$31*5/$C$22),0))*$B$66/100+D$34*ROUNDDOWN($A138/D$35,0)+D$36*ROUNDDOWN($A138/D$37,0)*3*$B$66/100+D$38*ROUNDDOWN($A138/D$40,0)*$B$66/100+D$38*ROUNDDOWN($A138/D$39,0)*$B$67/100+D$43*ROUNDDOWN($A138/D$44,0)*$B$66/100+D$41*ROUNDDOWN($A138/D$42,0)*$B$67/100+D$47*ROUNDDOWN($A138/D$49,0)*$B$67/100+D$47*ROUNDDOWN($A138/D$48,0)*$B$66/100+D$52*ROUNDDOWN($A138/D$53,0)+D$54*ROUNDDOWN($A138/D$55,0)+D$58*ROUNDDOWN($A138/D$59,0)</f>
        <v>54707</v>
      </c>
      <c r="E138" s="14">
        <f t="shared" si="2"/>
        <v>58087</v>
      </c>
      <c r="F138" s="14">
        <f t="shared" si="2"/>
        <v>68714</v>
      </c>
      <c r="G138" s="14">
        <f t="shared" si="2"/>
        <v>24680.5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</row>
    <row r="139" spans="1:76" ht="12.75" hidden="1">
      <c r="A139" s="3">
        <v>325000</v>
      </c>
      <c r="D139" s="14">
        <f t="shared" si="2"/>
        <v>55426.05</v>
      </c>
      <c r="E139" s="14">
        <f t="shared" si="2"/>
        <v>58806.05</v>
      </c>
      <c r="F139" s="14">
        <f t="shared" si="2"/>
        <v>69899.75</v>
      </c>
      <c r="G139" s="14">
        <f t="shared" si="2"/>
        <v>24817.5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</row>
    <row r="140" spans="1:76" ht="12.75" hidden="1">
      <c r="A140" s="3">
        <v>330000</v>
      </c>
      <c r="D140" s="14">
        <f t="shared" si="2"/>
        <v>56553.20000000001</v>
      </c>
      <c r="E140" s="14">
        <f t="shared" si="2"/>
        <v>59933.20000000001</v>
      </c>
      <c r="F140" s="14">
        <f t="shared" si="2"/>
        <v>70690.25</v>
      </c>
      <c r="G140" s="14">
        <f t="shared" si="2"/>
        <v>24996.5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</row>
    <row r="141" spans="1:76" ht="12.75" hidden="1">
      <c r="A141" s="3">
        <v>335000</v>
      </c>
      <c r="D141" s="14">
        <f t="shared" si="2"/>
        <v>57272.25000000001</v>
      </c>
      <c r="E141" s="14">
        <f t="shared" si="2"/>
        <v>60652.25000000001</v>
      </c>
      <c r="F141" s="14">
        <f t="shared" si="2"/>
        <v>71876</v>
      </c>
      <c r="G141" s="14">
        <f t="shared" si="2"/>
        <v>25133.5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</row>
    <row r="142" spans="1:76" ht="12.75" hidden="1">
      <c r="A142" s="3">
        <v>340000</v>
      </c>
      <c r="D142" s="14">
        <f t="shared" si="2"/>
        <v>57991.30000000001</v>
      </c>
      <c r="E142" s="14">
        <f t="shared" si="2"/>
        <v>61371.30000000001</v>
      </c>
      <c r="F142" s="14">
        <f t="shared" si="2"/>
        <v>72819.25</v>
      </c>
      <c r="G142" s="14">
        <f t="shared" si="2"/>
        <v>25407.5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</row>
    <row r="143" spans="1:76" ht="12.75" hidden="1">
      <c r="A143" s="3">
        <v>345000</v>
      </c>
      <c r="D143" s="14">
        <f t="shared" si="2"/>
        <v>58710.350000000006</v>
      </c>
      <c r="E143" s="14">
        <f t="shared" si="2"/>
        <v>62090.350000000006</v>
      </c>
      <c r="F143" s="14">
        <f t="shared" si="2"/>
        <v>74005</v>
      </c>
      <c r="G143" s="14">
        <f t="shared" si="2"/>
        <v>25544.5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</row>
    <row r="144" spans="1:76" ht="12.75" hidden="1">
      <c r="A144" s="3">
        <v>350000</v>
      </c>
      <c r="D144" s="14">
        <f t="shared" si="2"/>
        <v>59429.40000000001</v>
      </c>
      <c r="E144" s="14">
        <f t="shared" si="2"/>
        <v>62809.40000000001</v>
      </c>
      <c r="F144" s="14">
        <f t="shared" si="2"/>
        <v>74795.5</v>
      </c>
      <c r="G144" s="14">
        <f t="shared" si="2"/>
        <v>26466.75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</row>
    <row r="145" spans="1:76" ht="12.75" hidden="1">
      <c r="A145" s="3">
        <v>355000</v>
      </c>
      <c r="D145" s="14">
        <f t="shared" si="2"/>
        <v>60148.45000000001</v>
      </c>
      <c r="E145" s="14">
        <f t="shared" si="2"/>
        <v>63528.45000000001</v>
      </c>
      <c r="F145" s="14">
        <f t="shared" si="2"/>
        <v>75981.25</v>
      </c>
      <c r="G145" s="14">
        <f t="shared" si="2"/>
        <v>26740.75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</row>
    <row r="146" spans="1:76" ht="12.75" hidden="1">
      <c r="A146" s="3">
        <v>360000</v>
      </c>
      <c r="D146" s="14">
        <f t="shared" si="2"/>
        <v>61275.6</v>
      </c>
      <c r="E146" s="14">
        <f t="shared" si="2"/>
        <v>64655.6</v>
      </c>
      <c r="F146" s="14">
        <f t="shared" si="2"/>
        <v>76924.5</v>
      </c>
      <c r="G146" s="14">
        <f t="shared" si="2"/>
        <v>26919.75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</row>
    <row r="147" spans="1:76" ht="12.75" hidden="1">
      <c r="A147" s="3">
        <v>365000</v>
      </c>
      <c r="D147" s="14">
        <f t="shared" si="2"/>
        <v>61994.65</v>
      </c>
      <c r="E147" s="14">
        <f t="shared" si="2"/>
        <v>65374.65</v>
      </c>
      <c r="F147" s="14">
        <f t="shared" si="2"/>
        <v>78110.25</v>
      </c>
      <c r="G147" s="14">
        <f t="shared" si="2"/>
        <v>27056.75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</row>
    <row r="148" spans="1:76" ht="12.75" hidden="1">
      <c r="A148" s="3">
        <v>370000</v>
      </c>
      <c r="D148" s="14">
        <f t="shared" si="2"/>
        <v>62713.7</v>
      </c>
      <c r="E148" s="14">
        <f t="shared" si="2"/>
        <v>66093.69999999998</v>
      </c>
      <c r="F148" s="14">
        <f t="shared" si="2"/>
        <v>78900.75</v>
      </c>
      <c r="G148" s="14">
        <f t="shared" si="2"/>
        <v>27330.75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</row>
    <row r="149" spans="1:76" ht="12.75" hidden="1">
      <c r="A149" s="3">
        <v>375000</v>
      </c>
      <c r="D149" s="14">
        <f t="shared" si="2"/>
        <v>63432.75</v>
      </c>
      <c r="E149" s="14">
        <f t="shared" si="2"/>
        <v>66812.75</v>
      </c>
      <c r="F149" s="14">
        <f t="shared" si="2"/>
        <v>80086.5</v>
      </c>
      <c r="G149" s="14">
        <f t="shared" si="2"/>
        <v>27467.75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</row>
    <row r="150" spans="1:76" ht="12.75" hidden="1">
      <c r="A150" s="3">
        <v>380000</v>
      </c>
      <c r="D150" s="14">
        <f t="shared" si="2"/>
        <v>64151.8</v>
      </c>
      <c r="E150" s="14">
        <f t="shared" si="2"/>
        <v>67531.8</v>
      </c>
      <c r="F150" s="14">
        <f t="shared" si="2"/>
        <v>81029.75</v>
      </c>
      <c r="G150" s="14">
        <f t="shared" si="2"/>
        <v>27604.75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</row>
    <row r="151" spans="1:76" ht="12.75" hidden="1">
      <c r="A151" s="3">
        <v>385000</v>
      </c>
      <c r="D151" s="14">
        <f t="shared" si="2"/>
        <v>64870.85</v>
      </c>
      <c r="E151" s="14">
        <f t="shared" si="2"/>
        <v>68250.85</v>
      </c>
      <c r="F151" s="14">
        <f t="shared" si="2"/>
        <v>82215.5</v>
      </c>
      <c r="G151" s="14">
        <f t="shared" si="2"/>
        <v>27741.75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</row>
    <row r="152" spans="1:76" ht="12.75" hidden="1">
      <c r="A152" s="3">
        <v>390000</v>
      </c>
      <c r="D152" s="14">
        <f t="shared" si="2"/>
        <v>65998</v>
      </c>
      <c r="E152" s="14">
        <f t="shared" si="2"/>
        <v>69378</v>
      </c>
      <c r="F152" s="14">
        <f t="shared" si="2"/>
        <v>83006</v>
      </c>
      <c r="G152" s="14">
        <f t="shared" si="2"/>
        <v>28057.75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</row>
    <row r="153" spans="1:76" ht="12.75" hidden="1">
      <c r="A153" s="3">
        <v>395000</v>
      </c>
      <c r="D153" s="14">
        <f t="shared" si="2"/>
        <v>66717.05</v>
      </c>
      <c r="E153" s="14">
        <f t="shared" si="2"/>
        <v>70097.04999999999</v>
      </c>
      <c r="F153" s="14">
        <f t="shared" si="2"/>
        <v>84191.75</v>
      </c>
      <c r="G153" s="14">
        <f t="shared" si="2"/>
        <v>28194.75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</row>
    <row r="154" spans="1:76" ht="12.75">
      <c r="A154" s="3">
        <v>400000</v>
      </c>
      <c r="D154" s="14">
        <f t="shared" si="2"/>
        <v>67681.7</v>
      </c>
      <c r="E154" s="14">
        <f t="shared" si="2"/>
        <v>71061.69999999998</v>
      </c>
      <c r="F154" s="14">
        <f t="shared" si="2"/>
        <v>85275</v>
      </c>
      <c r="G154" s="14">
        <f t="shared" si="2"/>
        <v>29306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</row>
    <row r="155" spans="1:76" ht="12.75" hidden="1">
      <c r="A155" s="3">
        <v>405000</v>
      </c>
      <c r="D155" s="14">
        <f t="shared" si="2"/>
        <v>68400.75</v>
      </c>
      <c r="E155" s="14">
        <f t="shared" si="2"/>
        <v>71780.74999999999</v>
      </c>
      <c r="F155" s="14">
        <f t="shared" si="2"/>
        <v>86460.75</v>
      </c>
      <c r="G155" s="14">
        <f t="shared" si="2"/>
        <v>29580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</row>
    <row r="156" spans="1:76" ht="12.75" hidden="1">
      <c r="A156" s="3">
        <v>410000</v>
      </c>
      <c r="D156" s="14">
        <f t="shared" si="2"/>
        <v>69119.79999999999</v>
      </c>
      <c r="E156" s="14">
        <f t="shared" si="2"/>
        <v>72499.79999999999</v>
      </c>
      <c r="F156" s="14">
        <f t="shared" si="2"/>
        <v>87251.25</v>
      </c>
      <c r="G156" s="14">
        <f t="shared" si="2"/>
        <v>29717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</row>
    <row r="157" spans="1:76" ht="12.75" hidden="1">
      <c r="A157" s="3">
        <v>415000</v>
      </c>
      <c r="D157" s="14">
        <f t="shared" si="2"/>
        <v>69838.84999999999</v>
      </c>
      <c r="E157" s="14">
        <f t="shared" si="2"/>
        <v>73218.84999999998</v>
      </c>
      <c r="F157" s="14">
        <f t="shared" si="2"/>
        <v>88437</v>
      </c>
      <c r="G157" s="14">
        <f t="shared" si="2"/>
        <v>29854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</row>
    <row r="158" spans="1:76" ht="12.75" hidden="1">
      <c r="A158" s="3">
        <v>420000</v>
      </c>
      <c r="D158" s="14">
        <f t="shared" si="2"/>
        <v>70965.99999999999</v>
      </c>
      <c r="E158" s="14">
        <f t="shared" si="2"/>
        <v>74345.99999999999</v>
      </c>
      <c r="F158" s="14">
        <f t="shared" si="2"/>
        <v>89380.25</v>
      </c>
      <c r="G158" s="14">
        <f t="shared" si="2"/>
        <v>30170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</row>
    <row r="159" spans="1:76" ht="12.75" hidden="1">
      <c r="A159" s="3">
        <v>425000</v>
      </c>
      <c r="D159" s="14">
        <f t="shared" si="2"/>
        <v>71685.04999999999</v>
      </c>
      <c r="E159" s="14">
        <f t="shared" si="2"/>
        <v>75065.04999999999</v>
      </c>
      <c r="F159" s="14">
        <f t="shared" si="2"/>
        <v>90566</v>
      </c>
      <c r="G159" s="14">
        <f t="shared" si="2"/>
        <v>30307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</row>
    <row r="160" spans="1:76" ht="12.75" hidden="1">
      <c r="A160" s="3">
        <v>430000</v>
      </c>
      <c r="D160" s="14">
        <f t="shared" si="2"/>
        <v>72404.09999999999</v>
      </c>
      <c r="E160" s="14">
        <f t="shared" si="2"/>
        <v>75784.09999999999</v>
      </c>
      <c r="F160" s="14">
        <f t="shared" si="2"/>
        <v>91356.5</v>
      </c>
      <c r="G160" s="14">
        <f t="shared" si="2"/>
        <v>30444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</row>
    <row r="161" spans="1:76" ht="12.75" hidden="1">
      <c r="A161" s="3">
        <v>435000</v>
      </c>
      <c r="D161" s="14">
        <f t="shared" si="2"/>
        <v>73123.15</v>
      </c>
      <c r="E161" s="14">
        <f t="shared" si="2"/>
        <v>76503.15</v>
      </c>
      <c r="F161" s="14">
        <f t="shared" si="2"/>
        <v>92542.25</v>
      </c>
      <c r="G161" s="14">
        <f t="shared" si="2"/>
        <v>30718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</row>
    <row r="162" spans="1:76" ht="12.75" hidden="1">
      <c r="A162" s="3">
        <v>440000</v>
      </c>
      <c r="D162" s="14">
        <f t="shared" si="2"/>
        <v>73842.19999999998</v>
      </c>
      <c r="E162" s="14">
        <f t="shared" si="2"/>
        <v>77222.19999999998</v>
      </c>
      <c r="F162" s="14">
        <f t="shared" si="2"/>
        <v>93485.5</v>
      </c>
      <c r="G162" s="14">
        <f t="shared" si="2"/>
        <v>30855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</row>
    <row r="163" spans="1:76" ht="12.75" hidden="1">
      <c r="A163" s="3">
        <v>445000</v>
      </c>
      <c r="D163" s="14">
        <f t="shared" si="2"/>
        <v>74561.24999999999</v>
      </c>
      <c r="E163" s="14">
        <f t="shared" si="2"/>
        <v>77941.24999999999</v>
      </c>
      <c r="F163" s="14">
        <f t="shared" si="2"/>
        <v>94671.25</v>
      </c>
      <c r="G163" s="14">
        <f t="shared" si="2"/>
        <v>30992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</row>
    <row r="164" spans="1:76" ht="12.75" hidden="1">
      <c r="A164" s="3">
        <v>450000</v>
      </c>
      <c r="D164" s="14">
        <f t="shared" si="2"/>
        <v>75688.4</v>
      </c>
      <c r="E164" s="14">
        <f t="shared" si="2"/>
        <v>79068.4</v>
      </c>
      <c r="F164" s="14">
        <f t="shared" si="2"/>
        <v>95461.75</v>
      </c>
      <c r="G164" s="14">
        <f t="shared" si="2"/>
        <v>32118.25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</row>
    <row r="165" spans="1:76" ht="12.75" hidden="1">
      <c r="A165" s="3">
        <v>455000</v>
      </c>
      <c r="D165" s="14">
        <f t="shared" si="2"/>
        <v>76407.45</v>
      </c>
      <c r="E165" s="14">
        <f t="shared" si="2"/>
        <v>79787.45</v>
      </c>
      <c r="F165" s="14">
        <f t="shared" si="2"/>
        <v>96647.5</v>
      </c>
      <c r="G165" s="14">
        <f t="shared" si="2"/>
        <v>32392.25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</row>
    <row r="166" spans="1:76" ht="12.75" hidden="1">
      <c r="A166" s="3">
        <v>460000</v>
      </c>
      <c r="D166" s="14">
        <f t="shared" si="2"/>
        <v>77126.5</v>
      </c>
      <c r="E166" s="14">
        <f t="shared" si="2"/>
        <v>80506.5</v>
      </c>
      <c r="F166" s="14">
        <f t="shared" si="2"/>
        <v>97590.75</v>
      </c>
      <c r="G166" s="14">
        <f t="shared" si="2"/>
        <v>32529.25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</row>
    <row r="167" spans="1:76" ht="12.75" hidden="1">
      <c r="A167" s="3">
        <v>465000</v>
      </c>
      <c r="D167" s="14">
        <f t="shared" si="2"/>
        <v>77845.54999999999</v>
      </c>
      <c r="E167" s="14">
        <f t="shared" si="2"/>
        <v>81225.54999999999</v>
      </c>
      <c r="F167" s="14">
        <f t="shared" si="2"/>
        <v>98776.5</v>
      </c>
      <c r="G167" s="14">
        <f t="shared" si="2"/>
        <v>32666.25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</row>
    <row r="168" spans="1:76" ht="12.75" hidden="1">
      <c r="A168" s="3">
        <v>470000</v>
      </c>
      <c r="D168" s="14">
        <f t="shared" si="2"/>
        <v>78564.59999999999</v>
      </c>
      <c r="E168" s="14">
        <f t="shared" si="2"/>
        <v>81944.59999999999</v>
      </c>
      <c r="F168" s="14">
        <f t="shared" si="2"/>
        <v>99567</v>
      </c>
      <c r="G168" s="14">
        <f t="shared" si="2"/>
        <v>32940.25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</row>
    <row r="169" spans="1:76" ht="12.75" hidden="1">
      <c r="A169" s="3">
        <v>475000</v>
      </c>
      <c r="D169" s="14">
        <f t="shared" si="2"/>
        <v>79283.65</v>
      </c>
      <c r="E169" s="14">
        <f t="shared" si="2"/>
        <v>82663.65</v>
      </c>
      <c r="F169" s="14">
        <f t="shared" si="2"/>
        <v>100752.75</v>
      </c>
      <c r="G169" s="14">
        <f t="shared" si="2"/>
        <v>33077.25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</row>
    <row r="170" spans="1:76" ht="12.75" hidden="1">
      <c r="A170" s="3">
        <v>480000</v>
      </c>
      <c r="D170" s="14">
        <f t="shared" si="2"/>
        <v>80410.8</v>
      </c>
      <c r="E170" s="14">
        <f t="shared" si="2"/>
        <v>83790.8</v>
      </c>
      <c r="F170" s="14">
        <f t="shared" si="2"/>
        <v>101756</v>
      </c>
      <c r="G170" s="14">
        <f t="shared" si="2"/>
        <v>33256.25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</row>
    <row r="171" spans="1:76" ht="12.75" hidden="1">
      <c r="A171" s="3">
        <v>485000</v>
      </c>
      <c r="D171" s="14">
        <f t="shared" si="2"/>
        <v>81129.85</v>
      </c>
      <c r="E171" s="14">
        <f t="shared" si="2"/>
        <v>84509.85</v>
      </c>
      <c r="F171" s="14">
        <f t="shared" si="2"/>
        <v>102941.75</v>
      </c>
      <c r="G171" s="14">
        <f t="shared" si="2"/>
        <v>33530.25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</row>
    <row r="172" spans="1:76" ht="12.75" hidden="1">
      <c r="A172" s="3">
        <v>490000</v>
      </c>
      <c r="D172" s="14">
        <f t="shared" si="2"/>
        <v>81848.9</v>
      </c>
      <c r="E172" s="14">
        <f t="shared" si="2"/>
        <v>85228.9</v>
      </c>
      <c r="F172" s="14">
        <f t="shared" si="2"/>
        <v>103732.25</v>
      </c>
      <c r="G172" s="14">
        <f t="shared" si="2"/>
        <v>33667.25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</row>
    <row r="173" spans="1:76" ht="12.75" hidden="1">
      <c r="A173" s="3">
        <v>495000</v>
      </c>
      <c r="D173" s="14">
        <f t="shared" si="2"/>
        <v>82567.95</v>
      </c>
      <c r="E173" s="14">
        <f t="shared" si="2"/>
        <v>85947.95</v>
      </c>
      <c r="F173" s="14">
        <f t="shared" si="2"/>
        <v>104918</v>
      </c>
      <c r="G173" s="14">
        <f t="shared" si="2"/>
        <v>33804.25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</row>
    <row r="174" spans="1:8" ht="12.75">
      <c r="A174" s="3">
        <v>500000</v>
      </c>
      <c r="D174" s="14">
        <f t="shared" si="2"/>
        <v>83532.6</v>
      </c>
      <c r="E174" s="14">
        <f t="shared" si="2"/>
        <v>86912.6</v>
      </c>
      <c r="F174" s="14">
        <f t="shared" si="2"/>
        <v>105941.25</v>
      </c>
      <c r="G174" s="14">
        <f t="shared" si="2"/>
        <v>34915.5</v>
      </c>
      <c r="H174" s="14"/>
    </row>
    <row r="175" ht="12.75">
      <c r="A175" s="16" t="s">
        <v>65</v>
      </c>
    </row>
    <row r="176" spans="1:11" ht="12.75">
      <c r="A176" s="39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ht="12.75">
      <c r="A177" s="39" t="s">
        <v>66</v>
      </c>
      <c r="B177" s="39"/>
      <c r="C177" s="39"/>
      <c r="D177" s="40"/>
      <c r="E177" s="40"/>
      <c r="F177" s="40"/>
      <c r="G177" s="40"/>
      <c r="H177" s="40"/>
      <c r="I177" s="40"/>
      <c r="J177" s="40"/>
      <c r="K177" s="40"/>
    </row>
  </sheetData>
  <mergeCells count="7">
    <mergeCell ref="A176:K176"/>
    <mergeCell ref="A177:K177"/>
    <mergeCell ref="A1:C1"/>
    <mergeCell ref="B4:C4"/>
    <mergeCell ref="A69:H69"/>
    <mergeCell ref="B17:C18"/>
    <mergeCell ref="D3:F3"/>
  </mergeCells>
  <printOptions/>
  <pageMargins left="0.75" right="0.75" top="1" bottom="1" header="0.5" footer="0.5"/>
  <pageSetup fitToHeight="1" fitToWidth="1" horizontalDpi="600" verticalDpi="600" orientation="portrait" paperSize="9" scale="5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31">
      <selection activeCell="A55" sqref="A55"/>
    </sheetView>
  </sheetViews>
  <sheetFormatPr defaultColWidth="9.140625" defaultRowHeight="12.75"/>
  <cols>
    <col min="1" max="1" width="146.140625" style="28" customWidth="1"/>
    <col min="2" max="16384" width="9.140625" style="1" customWidth="1"/>
  </cols>
  <sheetData>
    <row r="1" ht="12.75">
      <c r="A1" s="28" t="s">
        <v>94</v>
      </c>
    </row>
    <row r="3" ht="12.75">
      <c r="A3" s="28" t="s">
        <v>95</v>
      </c>
    </row>
    <row r="4" ht="12.75">
      <c r="A4" s="28" t="s">
        <v>96</v>
      </c>
    </row>
    <row r="5" ht="12.75">
      <c r="A5" s="28" t="s">
        <v>97</v>
      </c>
    </row>
    <row r="6" ht="12.75">
      <c r="A6" s="28" t="s">
        <v>98</v>
      </c>
    </row>
    <row r="8" ht="12.75">
      <c r="A8" s="28" t="s">
        <v>99</v>
      </c>
    </row>
    <row r="9" ht="12.75">
      <c r="A9" s="28" t="s">
        <v>100</v>
      </c>
    </row>
    <row r="11" ht="12.75">
      <c r="A11" s="28" t="s">
        <v>101</v>
      </c>
    </row>
    <row r="12" ht="12.75">
      <c r="A12" s="28" t="s">
        <v>102</v>
      </c>
    </row>
    <row r="14" ht="12.75">
      <c r="A14" s="28" t="s">
        <v>103</v>
      </c>
    </row>
    <row r="15" ht="12.75">
      <c r="A15" s="28" t="s">
        <v>104</v>
      </c>
    </row>
    <row r="16" ht="12.75">
      <c r="A16" s="28" t="s">
        <v>105</v>
      </c>
    </row>
    <row r="17" ht="12.75">
      <c r="A17" s="28" t="s">
        <v>106</v>
      </c>
    </row>
    <row r="18" ht="12.75">
      <c r="A18" s="28" t="s">
        <v>107</v>
      </c>
    </row>
    <row r="19" ht="25.5">
      <c r="A19" s="28" t="s">
        <v>108</v>
      </c>
    </row>
    <row r="21" ht="25.5">
      <c r="A21" s="28" t="s">
        <v>109</v>
      </c>
    </row>
    <row r="23" ht="12.75">
      <c r="A23" s="28" t="s">
        <v>110</v>
      </c>
    </row>
    <row r="24" ht="12.75">
      <c r="A24" s="28" t="s">
        <v>111</v>
      </c>
    </row>
    <row r="26" ht="12.75">
      <c r="A26" s="28" t="s">
        <v>112</v>
      </c>
    </row>
    <row r="27" ht="12.75">
      <c r="A27" s="28" t="s">
        <v>113</v>
      </c>
    </row>
    <row r="29" ht="12.75">
      <c r="A29" s="28" t="s">
        <v>114</v>
      </c>
    </row>
    <row r="30" ht="12.75">
      <c r="A30" s="28" t="s">
        <v>115</v>
      </c>
    </row>
    <row r="32" ht="38.25">
      <c r="A32" s="29" t="s">
        <v>116</v>
      </c>
    </row>
    <row r="34" ht="12.75">
      <c r="A34" s="28" t="s">
        <v>117</v>
      </c>
    </row>
    <row r="35" ht="12.75">
      <c r="A35" s="28" t="s">
        <v>118</v>
      </c>
    </row>
    <row r="36" ht="12.75">
      <c r="A36" s="28" t="s">
        <v>119</v>
      </c>
    </row>
    <row r="37" ht="12.75">
      <c r="A37" s="28" t="s">
        <v>120</v>
      </c>
    </row>
    <row r="39" ht="12.75">
      <c r="A39" s="28" t="s">
        <v>121</v>
      </c>
    </row>
    <row r="40" ht="12.75">
      <c r="A40" s="28" t="s">
        <v>122</v>
      </c>
    </row>
    <row r="42" ht="25.5">
      <c r="A42" s="28" t="s">
        <v>123</v>
      </c>
    </row>
    <row r="44" ht="12.75">
      <c r="A44" s="28" t="s">
        <v>124</v>
      </c>
    </row>
    <row r="45" ht="12.75">
      <c r="A45" s="28" t="s">
        <v>104</v>
      </c>
    </row>
    <row r="46" ht="12.75">
      <c r="A46" s="28" t="s">
        <v>125</v>
      </c>
    </row>
    <row r="47" ht="12.75">
      <c r="A47" s="28" t="s">
        <v>126</v>
      </c>
    </row>
    <row r="49" ht="12.75">
      <c r="A49" s="28" t="s">
        <v>127</v>
      </c>
    </row>
    <row r="50" ht="12.75">
      <c r="A50" s="28" t="s">
        <v>128</v>
      </c>
    </row>
    <row r="52" ht="25.5">
      <c r="A52" s="28" t="s">
        <v>129</v>
      </c>
    </row>
    <row r="54" ht="12.75">
      <c r="A54" s="28" t="s">
        <v>130</v>
      </c>
    </row>
    <row r="55" ht="12.75">
      <c r="A55" s="28" t="s">
        <v>131</v>
      </c>
    </row>
    <row r="57" ht="12.75">
      <c r="A57" s="28" t="s">
        <v>132</v>
      </c>
    </row>
    <row r="58" ht="12.75">
      <c r="A58" s="28" t="s">
        <v>133</v>
      </c>
    </row>
    <row r="60" ht="25.5">
      <c r="A60" s="28" t="s">
        <v>134</v>
      </c>
    </row>
    <row r="62" ht="12.75">
      <c r="A62" s="28" t="s">
        <v>135</v>
      </c>
    </row>
    <row r="63" ht="12.75">
      <c r="A63" s="28" t="s">
        <v>136</v>
      </c>
    </row>
    <row r="65" ht="12.75">
      <c r="A65" s="28" t="s">
        <v>137</v>
      </c>
    </row>
    <row r="66" ht="12.75">
      <c r="A66" s="28" t="s">
        <v>138</v>
      </c>
    </row>
    <row r="68" ht="12.75">
      <c r="A68" s="28" t="s">
        <v>139</v>
      </c>
    </row>
    <row r="69" ht="12.75">
      <c r="A69" s="28" t="s">
        <v>140</v>
      </c>
    </row>
    <row r="71" ht="12.75">
      <c r="A71" s="28" t="s">
        <v>141</v>
      </c>
    </row>
    <row r="72" ht="12.75">
      <c r="A72" s="28" t="s">
        <v>142</v>
      </c>
    </row>
    <row r="74" ht="12.75">
      <c r="A74" s="28" t="s">
        <v>143</v>
      </c>
    </row>
    <row r="75" ht="12.75">
      <c r="A75" s="28" t="s">
        <v>144</v>
      </c>
    </row>
    <row r="77" ht="12.75">
      <c r="A77" s="28" t="s">
        <v>145</v>
      </c>
    </row>
    <row r="78" ht="12.75">
      <c r="A78" s="28" t="s">
        <v>146</v>
      </c>
    </row>
    <row r="80" ht="12.75">
      <c r="A80" s="28" t="s">
        <v>147</v>
      </c>
    </row>
    <row r="81" ht="12.75">
      <c r="A81" s="28" t="s">
        <v>148</v>
      </c>
    </row>
    <row r="83" ht="25.5">
      <c r="A83" s="28" t="s">
        <v>149</v>
      </c>
    </row>
    <row r="85" ht="12.75">
      <c r="A85" s="28" t="s">
        <v>150</v>
      </c>
    </row>
    <row r="86" ht="12.75">
      <c r="A86" s="28" t="s">
        <v>151</v>
      </c>
    </row>
    <row r="87" ht="12.75">
      <c r="A87" s="28" t="s">
        <v>152</v>
      </c>
    </row>
    <row r="89" ht="102">
      <c r="A89" s="28" t="s">
        <v>153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Europe Ltd.,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Lebedev</dc:creator>
  <cp:keywords/>
  <dc:description/>
  <cp:lastModifiedBy>Сергей Лебедев</cp:lastModifiedBy>
  <cp:lastPrinted>2005-11-29T11:31:02Z</cp:lastPrinted>
  <dcterms:created xsi:type="dcterms:W3CDTF">2005-10-17T09:02:47Z</dcterms:created>
  <dcterms:modified xsi:type="dcterms:W3CDTF">2007-02-21T07:52:24Z</dcterms:modified>
  <cp:category/>
  <cp:version/>
  <cp:contentType/>
  <cp:contentStatus/>
</cp:coreProperties>
</file>